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8475" windowHeight="5130" firstSheet="14" activeTab="14"/>
  </bookViews>
  <sheets>
    <sheet name="12.5" sheetId="61" state="hidden" r:id="rId1"/>
    <sheet name="06.6 (4)" sheetId="71" state="hidden" r:id="rId2"/>
    <sheet name="04.6 (3)" sheetId="70" state="hidden" r:id="rId3"/>
    <sheet name="02.6 (2)" sheetId="69" state="hidden" r:id="rId4"/>
    <sheet name="27.6 (3)" sheetId="75" state="hidden" r:id="rId5"/>
    <sheet name="26.6 (2)" sheetId="74" state="hidden" r:id="rId6"/>
    <sheet name="24.6" sheetId="73" state="hidden" r:id="rId7"/>
    <sheet name="20.7 (4)" sheetId="79" state="hidden" r:id="rId8"/>
    <sheet name="03.8 (11)" sheetId="89" state="hidden" r:id="rId9"/>
    <sheet name="03.8 (9)" sheetId="86" state="hidden" r:id="rId10"/>
    <sheet name="09.02.14 (5)" sheetId="99" state="hidden" r:id="rId11"/>
    <sheet name="12.02.14 (3)" sheetId="97" state="hidden" r:id="rId12"/>
    <sheet name="19.7.14 (3)" sheetId="106" state="hidden" r:id="rId13"/>
    <sheet name="16.7.14 (2)" sheetId="105" state="hidden" r:id="rId14"/>
    <sheet name="Vest" sheetId="108" r:id="rId15"/>
    <sheet name="13.7 (1)" sheetId="76" state="hidden" r:id="rId16"/>
    <sheet name="13.7" sheetId="72" state="hidden" r:id="rId17"/>
    <sheet name="17.5 fail" sheetId="48" state="hidden" r:id="rId18"/>
    <sheet name="25.10 (2)" sheetId="38" state="hidden" r:id="rId19"/>
    <sheet name="18.2 (1)" sheetId="15" state="hidden" r:id="rId20"/>
    <sheet name="69020" sheetId="12" state="hidden" r:id="rId21"/>
    <sheet name="Buyer  (4)" sheetId="11" state="hidden" r:id="rId22"/>
    <sheet name="Buyer  (3)" sheetId="10" state="hidden" r:id="rId23"/>
    <sheet name="Buyer  (2)" sheetId="9" state="hidden" r:id="rId24"/>
    <sheet name="Buyer " sheetId="7" state="hidden" r:id="rId25"/>
    <sheet name="Sheet1 (5)" sheetId="8" state="hidden" r:id="rId26"/>
    <sheet name="Sheet1 (4)" sheetId="6" state="hidden" r:id="rId27"/>
    <sheet name="Sheet1 (3)" sheetId="5" state="hidden" r:id="rId28"/>
    <sheet name="Sheet1 (2)" sheetId="4" state="hidden" r:id="rId29"/>
    <sheet name="Sheet1" sheetId="1" state="hidden" r:id="rId30"/>
    <sheet name="Sheet2" sheetId="2" state="hidden" r:id="rId31"/>
    <sheet name="Sheet3" sheetId="3" state="hidden" r:id="rId32"/>
    <sheet name="Sheet4" sheetId="109" r:id="rId33"/>
  </sheets>
  <definedNames>
    <definedName name="_xlnm.Print_Area" localSheetId="10">'09.02.14 (5)'!$A$1:$Z$138</definedName>
    <definedName name="_xlnm.Print_Area" localSheetId="11">'12.02.14 (3)'!$A$1:$Z$138</definedName>
  </definedNames>
  <calcPr calcId="125725"/>
</workbook>
</file>

<file path=xl/calcChain.xml><?xml version="1.0" encoding="utf-8"?>
<calcChain xmlns="http://schemas.openxmlformats.org/spreadsheetml/2006/main">
  <c r="P31" i="108"/>
  <c r="O31"/>
  <c r="P28"/>
  <c r="O28"/>
  <c r="P25"/>
  <c r="O25"/>
  <c r="P22"/>
  <c r="P34" s="1"/>
  <c r="O22"/>
  <c r="N25"/>
  <c r="N31"/>
  <c r="N28"/>
  <c r="N22"/>
  <c r="M34"/>
  <c r="O34" l="1"/>
  <c r="N34"/>
  <c r="I13"/>
  <c r="I12"/>
  <c r="I11"/>
  <c r="X120" i="106"/>
  <c r="Y120"/>
  <c r="W120"/>
  <c r="N119"/>
  <c r="N118"/>
  <c r="N117"/>
  <c r="N116"/>
  <c r="N115"/>
  <c r="N114"/>
  <c r="N113"/>
  <c r="N112"/>
  <c r="N111"/>
  <c r="N110"/>
  <c r="Q108"/>
  <c r="N109"/>
  <c r="P108"/>
  <c r="U108"/>
  <c r="T108"/>
  <c r="S108"/>
  <c r="V108"/>
  <c r="N108"/>
  <c r="O108"/>
  <c r="N107"/>
  <c r="N106"/>
  <c r="N105"/>
  <c r="O99"/>
  <c r="N104"/>
  <c r="N103"/>
  <c r="N102"/>
  <c r="N101"/>
  <c r="Q99"/>
  <c r="N100"/>
  <c r="U99"/>
  <c r="T99"/>
  <c r="S99"/>
  <c r="V99"/>
  <c r="N99"/>
  <c r="N98"/>
  <c r="N97"/>
  <c r="N96"/>
  <c r="N95"/>
  <c r="N94"/>
  <c r="N93"/>
  <c r="N92"/>
  <c r="N91"/>
  <c r="N90"/>
  <c r="O84"/>
  <c r="N89"/>
  <c r="N88"/>
  <c r="P84"/>
  <c r="R84"/>
  <c r="N87"/>
  <c r="N86"/>
  <c r="N85"/>
  <c r="U84"/>
  <c r="T84"/>
  <c r="S84"/>
  <c r="V84"/>
  <c r="N84"/>
  <c r="N83"/>
  <c r="N82"/>
  <c r="N81"/>
  <c r="N80"/>
  <c r="N79"/>
  <c r="N78"/>
  <c r="N77"/>
  <c r="N76"/>
  <c r="N75"/>
  <c r="N74"/>
  <c r="Q72"/>
  <c r="N73"/>
  <c r="P72"/>
  <c r="R72"/>
  <c r="U72"/>
  <c r="T72"/>
  <c r="T120"/>
  <c r="S72"/>
  <c r="N72"/>
  <c r="N71"/>
  <c r="Q69"/>
  <c r="N70"/>
  <c r="P69"/>
  <c r="P120"/>
  <c r="U69"/>
  <c r="T69"/>
  <c r="S69"/>
  <c r="S120"/>
  <c r="N69"/>
  <c r="O69"/>
  <c r="N68"/>
  <c r="N67"/>
  <c r="N66"/>
  <c r="N65"/>
  <c r="Q63"/>
  <c r="N64"/>
  <c r="P63"/>
  <c r="X63"/>
  <c r="U63"/>
  <c r="T63"/>
  <c r="S63"/>
  <c r="N63"/>
  <c r="V60"/>
  <c r="C69"/>
  <c r="Y57"/>
  <c r="X57"/>
  <c r="W57"/>
  <c r="Y54"/>
  <c r="X54"/>
  <c r="W54"/>
  <c r="Y51"/>
  <c r="X51"/>
  <c r="W51"/>
  <c r="Y48"/>
  <c r="X48"/>
  <c r="W48"/>
  <c r="Y45"/>
  <c r="X45"/>
  <c r="W45"/>
  <c r="Y42"/>
  <c r="X42"/>
  <c r="W42"/>
  <c r="Y39"/>
  <c r="X39"/>
  <c r="W39"/>
  <c r="Y36"/>
  <c r="X36"/>
  <c r="X60"/>
  <c r="C67"/>
  <c r="W36"/>
  <c r="Y33"/>
  <c r="Y60"/>
  <c r="C68"/>
  <c r="X33"/>
  <c r="W33"/>
  <c r="W60"/>
  <c r="C62"/>
  <c r="O25"/>
  <c r="O24"/>
  <c r="O23"/>
  <c r="O27"/>
  <c r="W120" i="105"/>
  <c r="U108"/>
  <c r="T108"/>
  <c r="S108"/>
  <c r="U99"/>
  <c r="T99"/>
  <c r="S99"/>
  <c r="U84"/>
  <c r="T84"/>
  <c r="S84"/>
  <c r="V84"/>
  <c r="S72"/>
  <c r="V72"/>
  <c r="T72"/>
  <c r="U72"/>
  <c r="Y57"/>
  <c r="Y54"/>
  <c r="Y51"/>
  <c r="Y45"/>
  <c r="Y42"/>
  <c r="Y39"/>
  <c r="Y36"/>
  <c r="X57"/>
  <c r="X51"/>
  <c r="X48"/>
  <c r="X42"/>
  <c r="X39"/>
  <c r="X36"/>
  <c r="V60"/>
  <c r="W57"/>
  <c r="X54"/>
  <c r="W54"/>
  <c r="W51"/>
  <c r="X45"/>
  <c r="W45"/>
  <c r="W42"/>
  <c r="W39"/>
  <c r="W36"/>
  <c r="Y120"/>
  <c r="X69"/>
  <c r="X63"/>
  <c r="X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P99"/>
  <c r="R99"/>
  <c r="N99"/>
  <c r="N98"/>
  <c r="N97"/>
  <c r="N96"/>
  <c r="N95"/>
  <c r="N94"/>
  <c r="N93"/>
  <c r="N92"/>
  <c r="N91"/>
  <c r="N90"/>
  <c r="N89"/>
  <c r="N88"/>
  <c r="N87"/>
  <c r="N86"/>
  <c r="Q84"/>
  <c r="N85"/>
  <c r="P84"/>
  <c r="N84"/>
  <c r="N83"/>
  <c r="N82"/>
  <c r="N81"/>
  <c r="N80"/>
  <c r="N79"/>
  <c r="N78"/>
  <c r="N77"/>
  <c r="N76"/>
  <c r="N75"/>
  <c r="O72"/>
  <c r="R72"/>
  <c r="N74"/>
  <c r="N73"/>
  <c r="N72"/>
  <c r="N71"/>
  <c r="Q69"/>
  <c r="N70"/>
  <c r="P69"/>
  <c r="R69"/>
  <c r="U69"/>
  <c r="T69"/>
  <c r="T120"/>
  <c r="S69"/>
  <c r="S120"/>
  <c r="N69"/>
  <c r="O69"/>
  <c r="N68"/>
  <c r="N67"/>
  <c r="N66"/>
  <c r="N65"/>
  <c r="N64"/>
  <c r="P63"/>
  <c r="U63"/>
  <c r="T63"/>
  <c r="S63"/>
  <c r="V63"/>
  <c r="N63"/>
  <c r="O63"/>
  <c r="Y48"/>
  <c r="W48"/>
  <c r="Y33"/>
  <c r="Y60"/>
  <c r="C68"/>
  <c r="X33"/>
  <c r="X60"/>
  <c r="C67"/>
  <c r="W33"/>
  <c r="W60"/>
  <c r="C62"/>
  <c r="O25"/>
  <c r="O24"/>
  <c r="O23"/>
  <c r="O23" i="99"/>
  <c r="O24"/>
  <c r="O25"/>
  <c r="O26"/>
  <c r="O27"/>
  <c r="R34"/>
  <c r="W34"/>
  <c r="X34"/>
  <c r="Y34"/>
  <c r="Y66"/>
  <c r="C75"/>
  <c r="R38"/>
  <c r="W38"/>
  <c r="X38"/>
  <c r="X66"/>
  <c r="C74"/>
  <c r="Y38"/>
  <c r="R42"/>
  <c r="W42"/>
  <c r="X42"/>
  <c r="Y42"/>
  <c r="R46"/>
  <c r="W46"/>
  <c r="X46"/>
  <c r="Y46"/>
  <c r="R50"/>
  <c r="W50"/>
  <c r="X50"/>
  <c r="Y50"/>
  <c r="R54"/>
  <c r="W54"/>
  <c r="X54"/>
  <c r="Y54"/>
  <c r="R58"/>
  <c r="W58"/>
  <c r="X58"/>
  <c r="Y58"/>
  <c r="R62"/>
  <c r="W62"/>
  <c r="X62"/>
  <c r="Y62"/>
  <c r="V66"/>
  <c r="N70"/>
  <c r="X70"/>
  <c r="N71"/>
  <c r="N72"/>
  <c r="Q70"/>
  <c r="Q138"/>
  <c r="N73"/>
  <c r="R70"/>
  <c r="R138"/>
  <c r="N74"/>
  <c r="N75"/>
  <c r="N76"/>
  <c r="N77"/>
  <c r="N78"/>
  <c r="N79"/>
  <c r="N80"/>
  <c r="N81"/>
  <c r="N82"/>
  <c r="N83"/>
  <c r="N84"/>
  <c r="N85"/>
  <c r="R82"/>
  <c r="N86"/>
  <c r="O82"/>
  <c r="N87"/>
  <c r="P82"/>
  <c r="N88"/>
  <c r="Q82"/>
  <c r="N89"/>
  <c r="N90"/>
  <c r="O90"/>
  <c r="X90"/>
  <c r="N91"/>
  <c r="P90"/>
  <c r="P138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X110"/>
  <c r="N111"/>
  <c r="N112"/>
  <c r="N113"/>
  <c r="N114"/>
  <c r="O110"/>
  <c r="N115"/>
  <c r="N116"/>
  <c r="Q110"/>
  <c r="S110"/>
  <c r="N117"/>
  <c r="N118"/>
  <c r="O118"/>
  <c r="S118"/>
  <c r="X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T138"/>
  <c r="U138"/>
  <c r="V138"/>
  <c r="W138"/>
  <c r="Y138"/>
  <c r="Z138"/>
  <c r="X70" i="97"/>
  <c r="X118"/>
  <c r="X90"/>
  <c r="X138"/>
  <c r="X110"/>
  <c r="O23"/>
  <c r="O27"/>
  <c r="O24"/>
  <c r="O25"/>
  <c r="O26"/>
  <c r="R34"/>
  <c r="W34"/>
  <c r="X34"/>
  <c r="Y34"/>
  <c r="R38"/>
  <c r="W38"/>
  <c r="X38"/>
  <c r="Y38"/>
  <c r="R42"/>
  <c r="W42"/>
  <c r="X42"/>
  <c r="Y42"/>
  <c r="R46"/>
  <c r="W46"/>
  <c r="X46"/>
  <c r="X66"/>
  <c r="C74"/>
  <c r="Y46"/>
  <c r="R50"/>
  <c r="W50"/>
  <c r="X50"/>
  <c r="Y50"/>
  <c r="R54"/>
  <c r="W54"/>
  <c r="X54"/>
  <c r="Y54"/>
  <c r="R58"/>
  <c r="W58"/>
  <c r="X58"/>
  <c r="Y58"/>
  <c r="R62"/>
  <c r="W62"/>
  <c r="X62"/>
  <c r="Y62"/>
  <c r="V66"/>
  <c r="N70"/>
  <c r="N74"/>
  <c r="N78"/>
  <c r="N71"/>
  <c r="N75"/>
  <c r="N79"/>
  <c r="N72"/>
  <c r="Q70"/>
  <c r="N76"/>
  <c r="N80"/>
  <c r="N73"/>
  <c r="R70"/>
  <c r="R138"/>
  <c r="N77"/>
  <c r="N81"/>
  <c r="N82"/>
  <c r="O82"/>
  <c r="N86"/>
  <c r="N83"/>
  <c r="N87"/>
  <c r="N84"/>
  <c r="N88"/>
  <c r="Q82"/>
  <c r="N85"/>
  <c r="R82"/>
  <c r="N89"/>
  <c r="N90"/>
  <c r="N94"/>
  <c r="N98"/>
  <c r="O90"/>
  <c r="N102"/>
  <c r="N106"/>
  <c r="N91"/>
  <c r="N95"/>
  <c r="N99"/>
  <c r="N103"/>
  <c r="N107"/>
  <c r="N93"/>
  <c r="R90"/>
  <c r="N97"/>
  <c r="N101"/>
  <c r="N105"/>
  <c r="N109"/>
  <c r="N92"/>
  <c r="N96"/>
  <c r="N100"/>
  <c r="N104"/>
  <c r="N108"/>
  <c r="N110"/>
  <c r="N114"/>
  <c r="O110"/>
  <c r="N111"/>
  <c r="N115"/>
  <c r="P110"/>
  <c r="N112"/>
  <c r="N116"/>
  <c r="N113"/>
  <c r="N117"/>
  <c r="R110"/>
  <c r="N118"/>
  <c r="N122"/>
  <c r="N126"/>
  <c r="N130"/>
  <c r="N134"/>
  <c r="N119"/>
  <c r="N120"/>
  <c r="N121"/>
  <c r="N123"/>
  <c r="N124"/>
  <c r="N125"/>
  <c r="N127"/>
  <c r="N128"/>
  <c r="N129"/>
  <c r="N131"/>
  <c r="N132"/>
  <c r="N133"/>
  <c r="N135"/>
  <c r="N136"/>
  <c r="N137"/>
  <c r="T138"/>
  <c r="U138"/>
  <c r="V138"/>
  <c r="W138"/>
  <c r="Y138"/>
  <c r="Z138"/>
  <c r="X57" i="76"/>
  <c r="X67"/>
  <c r="U75"/>
  <c r="S75"/>
  <c r="W75"/>
  <c r="N45"/>
  <c r="N47"/>
  <c r="P45"/>
  <c r="R45"/>
  <c r="O47"/>
  <c r="N49"/>
  <c r="N51"/>
  <c r="N53"/>
  <c r="N55"/>
  <c r="O55"/>
  <c r="N57"/>
  <c r="N59"/>
  <c r="O59"/>
  <c r="N61"/>
  <c r="O61"/>
  <c r="N63"/>
  <c r="P57"/>
  <c r="N65"/>
  <c r="N67"/>
  <c r="P67"/>
  <c r="N69"/>
  <c r="P69"/>
  <c r="R69"/>
  <c r="N71"/>
  <c r="N73"/>
  <c r="N46"/>
  <c r="O45"/>
  <c r="N48"/>
  <c r="N50"/>
  <c r="O49"/>
  <c r="N58"/>
  <c r="N60"/>
  <c r="N62"/>
  <c r="N64"/>
  <c r="O63"/>
  <c r="N66"/>
  <c r="O65"/>
  <c r="N68"/>
  <c r="Q67"/>
  <c r="N70"/>
  <c r="N72"/>
  <c r="O71"/>
  <c r="N74"/>
  <c r="Q69"/>
  <c r="O67"/>
  <c r="O57"/>
  <c r="N56"/>
  <c r="N54"/>
  <c r="O53"/>
  <c r="N52"/>
  <c r="O51"/>
  <c r="Y38"/>
  <c r="X38"/>
  <c r="R40"/>
  <c r="W40"/>
  <c r="R38"/>
  <c r="W38"/>
  <c r="R36"/>
  <c r="O23" i="89"/>
  <c r="O25"/>
  <c r="O24"/>
  <c r="O28"/>
  <c r="O29"/>
  <c r="O30"/>
  <c r="R37"/>
  <c r="W37"/>
  <c r="X37"/>
  <c r="X41"/>
  <c r="C45"/>
  <c r="Y37"/>
  <c r="R39"/>
  <c r="W39"/>
  <c r="X39"/>
  <c r="Y39"/>
  <c r="Y41"/>
  <c r="C46"/>
  <c r="V41"/>
  <c r="N44"/>
  <c r="S44"/>
  <c r="S57"/>
  <c r="N46"/>
  <c r="S46"/>
  <c r="N48"/>
  <c r="N50"/>
  <c r="N53"/>
  <c r="N55"/>
  <c r="L57"/>
  <c r="P57"/>
  <c r="Q57"/>
  <c r="R57"/>
  <c r="T57"/>
  <c r="U57"/>
  <c r="P59" i="86"/>
  <c r="S55"/>
  <c r="S48"/>
  <c r="S46"/>
  <c r="S59"/>
  <c r="Y37"/>
  <c r="Y39"/>
  <c r="Y43"/>
  <c r="C48"/>
  <c r="Y41"/>
  <c r="X37"/>
  <c r="X43"/>
  <c r="C47"/>
  <c r="X39"/>
  <c r="X41"/>
  <c r="N46"/>
  <c r="N48"/>
  <c r="N50"/>
  <c r="N59"/>
  <c r="N52"/>
  <c r="N55"/>
  <c r="N57"/>
  <c r="O23"/>
  <c r="O24"/>
  <c r="O25"/>
  <c r="O28"/>
  <c r="O29"/>
  <c r="O30"/>
  <c r="R37"/>
  <c r="W37"/>
  <c r="R39"/>
  <c r="W39"/>
  <c r="R41"/>
  <c r="W41"/>
  <c r="V43"/>
  <c r="L59"/>
  <c r="Q59"/>
  <c r="R59"/>
  <c r="T59"/>
  <c r="U59"/>
  <c r="R46" i="79"/>
  <c r="W46"/>
  <c r="X46"/>
  <c r="Y46"/>
  <c r="O23"/>
  <c r="O24"/>
  <c r="O25"/>
  <c r="O28"/>
  <c r="O29"/>
  <c r="O30"/>
  <c r="R37"/>
  <c r="W37"/>
  <c r="X37"/>
  <c r="X50"/>
  <c r="C58"/>
  <c r="Y37"/>
  <c r="W40"/>
  <c r="X40"/>
  <c r="Y40"/>
  <c r="R43"/>
  <c r="W43"/>
  <c r="X43"/>
  <c r="Y43"/>
  <c r="Y50"/>
  <c r="C59"/>
  <c r="R48"/>
  <c r="W48"/>
  <c r="X48"/>
  <c r="Y48"/>
  <c r="V50"/>
  <c r="L53"/>
  <c r="O53"/>
  <c r="L61"/>
  <c r="O61"/>
  <c r="O98"/>
  <c r="O63"/>
  <c r="O71"/>
  <c r="O86"/>
  <c r="O92"/>
  <c r="M98"/>
  <c r="N98"/>
  <c r="P98"/>
  <c r="Q98"/>
  <c r="R98"/>
  <c r="S98"/>
  <c r="T98"/>
  <c r="U98"/>
  <c r="O23" i="76"/>
  <c r="O24"/>
  <c r="O25"/>
  <c r="O28"/>
  <c r="O29"/>
  <c r="O30"/>
  <c r="W36"/>
  <c r="W42"/>
  <c r="C44"/>
  <c r="X36"/>
  <c r="X42"/>
  <c r="C49"/>
  <c r="Y36"/>
  <c r="X40"/>
  <c r="Y40"/>
  <c r="V42"/>
  <c r="P90" i="72"/>
  <c r="Q90"/>
  <c r="R90"/>
  <c r="T90"/>
  <c r="S55"/>
  <c r="S90"/>
  <c r="S63"/>
  <c r="X37"/>
  <c r="X42"/>
  <c r="C50"/>
  <c r="Y37"/>
  <c r="Y42"/>
  <c r="Y40"/>
  <c r="X40"/>
  <c r="R40"/>
  <c r="W40"/>
  <c r="O28"/>
  <c r="O29"/>
  <c r="O30"/>
  <c r="O31"/>
  <c r="O23"/>
  <c r="O25"/>
  <c r="O24"/>
  <c r="L45"/>
  <c r="L53"/>
  <c r="L90"/>
  <c r="O53"/>
  <c r="O55"/>
  <c r="O63"/>
  <c r="O78"/>
  <c r="O84"/>
  <c r="N90"/>
  <c r="M90"/>
  <c r="R37"/>
  <c r="W37"/>
  <c r="W42"/>
  <c r="C45"/>
  <c r="R38" i="75"/>
  <c r="R48"/>
  <c r="O22"/>
  <c r="O23"/>
  <c r="R30"/>
  <c r="W30"/>
  <c r="W32"/>
  <c r="C37"/>
  <c r="X30"/>
  <c r="X32"/>
  <c r="C42"/>
  <c r="Y30"/>
  <c r="Y32"/>
  <c r="C43"/>
  <c r="V32"/>
  <c r="N38"/>
  <c r="O38"/>
  <c r="O48"/>
  <c r="N39"/>
  <c r="N40"/>
  <c r="N41"/>
  <c r="N42"/>
  <c r="N43"/>
  <c r="N44"/>
  <c r="O44"/>
  <c r="N45"/>
  <c r="N46"/>
  <c r="N47"/>
  <c r="O46"/>
  <c r="P48"/>
  <c r="Q48"/>
  <c r="S48"/>
  <c r="T48"/>
  <c r="O22" i="74"/>
  <c r="O23"/>
  <c r="R30"/>
  <c r="W30"/>
  <c r="W32"/>
  <c r="C37"/>
  <c r="X30"/>
  <c r="Y30"/>
  <c r="V32"/>
  <c r="X32"/>
  <c r="C42"/>
  <c r="Y32"/>
  <c r="N38"/>
  <c r="N39"/>
  <c r="N40"/>
  <c r="N41"/>
  <c r="N42"/>
  <c r="N43"/>
  <c r="R38"/>
  <c r="R48"/>
  <c r="C43"/>
  <c r="N44"/>
  <c r="N45"/>
  <c r="N46"/>
  <c r="N47"/>
  <c r="O46"/>
  <c r="P48"/>
  <c r="Q48"/>
  <c r="S48"/>
  <c r="T48"/>
  <c r="P50" i="73"/>
  <c r="Q50"/>
  <c r="S50"/>
  <c r="T50"/>
  <c r="R40"/>
  <c r="R50"/>
  <c r="O22"/>
  <c r="O23"/>
  <c r="R30"/>
  <c r="W30"/>
  <c r="X30"/>
  <c r="Y30"/>
  <c r="R32"/>
  <c r="W32"/>
  <c r="W34"/>
  <c r="C39"/>
  <c r="X32"/>
  <c r="X34"/>
  <c r="C44"/>
  <c r="Y32"/>
  <c r="Y34"/>
  <c r="C45"/>
  <c r="V34"/>
  <c r="N40"/>
  <c r="N41"/>
  <c r="N42"/>
  <c r="N43"/>
  <c r="N44"/>
  <c r="N45"/>
  <c r="N46"/>
  <c r="N47"/>
  <c r="N48"/>
  <c r="N49"/>
  <c r="O48"/>
  <c r="V42" i="72"/>
  <c r="C51"/>
  <c r="R40" i="48"/>
  <c r="N48"/>
  <c r="P48"/>
  <c r="N49"/>
  <c r="Q48"/>
  <c r="N46"/>
  <c r="N47"/>
  <c r="Q46"/>
  <c r="R46"/>
  <c r="S46"/>
  <c r="N40"/>
  <c r="N41"/>
  <c r="N42"/>
  <c r="N43"/>
  <c r="N44"/>
  <c r="N45"/>
  <c r="R42" i="71"/>
  <c r="O22"/>
  <c r="O23"/>
  <c r="R30"/>
  <c r="W30"/>
  <c r="W32"/>
  <c r="C35"/>
  <c r="X30"/>
  <c r="X32"/>
  <c r="C40"/>
  <c r="Y30"/>
  <c r="V32"/>
  <c r="Y32"/>
  <c r="N36"/>
  <c r="N37"/>
  <c r="N38"/>
  <c r="N39"/>
  <c r="O36"/>
  <c r="N40"/>
  <c r="N41"/>
  <c r="C41"/>
  <c r="N42"/>
  <c r="N43"/>
  <c r="N44"/>
  <c r="N45"/>
  <c r="N46"/>
  <c r="N47"/>
  <c r="N48"/>
  <c r="N49"/>
  <c r="O48"/>
  <c r="N50"/>
  <c r="N51"/>
  <c r="P52"/>
  <c r="Q52"/>
  <c r="R52"/>
  <c r="S52"/>
  <c r="T52"/>
  <c r="R46" i="70"/>
  <c r="R52"/>
  <c r="R56"/>
  <c r="O22"/>
  <c r="O23"/>
  <c r="R30"/>
  <c r="W30"/>
  <c r="X30"/>
  <c r="Y30"/>
  <c r="R32"/>
  <c r="W32"/>
  <c r="X32"/>
  <c r="Y32"/>
  <c r="R34"/>
  <c r="W34"/>
  <c r="X34"/>
  <c r="X36"/>
  <c r="C44"/>
  <c r="Y34"/>
  <c r="V36"/>
  <c r="Y36"/>
  <c r="C45"/>
  <c r="N40"/>
  <c r="N41"/>
  <c r="N42"/>
  <c r="N43"/>
  <c r="N44"/>
  <c r="N45"/>
  <c r="O44"/>
  <c r="N46"/>
  <c r="N47"/>
  <c r="N48"/>
  <c r="N49"/>
  <c r="N50"/>
  <c r="N51"/>
  <c r="N52"/>
  <c r="N53"/>
  <c r="N54"/>
  <c r="N55"/>
  <c r="P56"/>
  <c r="Q56"/>
  <c r="S56"/>
  <c r="T56"/>
  <c r="R56" i="69"/>
  <c r="R44"/>
  <c r="R60"/>
  <c r="R50"/>
  <c r="T60"/>
  <c r="O22"/>
  <c r="O23"/>
  <c r="R30"/>
  <c r="W30"/>
  <c r="X30"/>
  <c r="Y30"/>
  <c r="R32"/>
  <c r="W32"/>
  <c r="X32"/>
  <c r="X40"/>
  <c r="C48"/>
  <c r="Y32"/>
  <c r="R34"/>
  <c r="W34"/>
  <c r="X34"/>
  <c r="Y34"/>
  <c r="R36"/>
  <c r="W36"/>
  <c r="X36"/>
  <c r="Y36"/>
  <c r="R38"/>
  <c r="W38"/>
  <c r="X38"/>
  <c r="Y38"/>
  <c r="V40"/>
  <c r="N44"/>
  <c r="N45"/>
  <c r="N46"/>
  <c r="N47"/>
  <c r="N48"/>
  <c r="O48"/>
  <c r="N49"/>
  <c r="N50"/>
  <c r="O50"/>
  <c r="N51"/>
  <c r="N52"/>
  <c r="N53"/>
  <c r="N54"/>
  <c r="N55"/>
  <c r="N56"/>
  <c r="N57"/>
  <c r="O56"/>
  <c r="N58"/>
  <c r="N59"/>
  <c r="P60"/>
  <c r="Q60"/>
  <c r="S60"/>
  <c r="R30" i="48"/>
  <c r="W30"/>
  <c r="R32"/>
  <c r="W32"/>
  <c r="R34"/>
  <c r="W34"/>
  <c r="T72" i="61"/>
  <c r="O22"/>
  <c r="O23"/>
  <c r="R30"/>
  <c r="W30"/>
  <c r="W32"/>
  <c r="X30"/>
  <c r="X32"/>
  <c r="C40"/>
  <c r="Y30"/>
  <c r="Y32"/>
  <c r="C41"/>
  <c r="V32"/>
  <c r="N36"/>
  <c r="N37"/>
  <c r="N38"/>
  <c r="N39"/>
  <c r="N40"/>
  <c r="N41"/>
  <c r="N42"/>
  <c r="N43"/>
  <c r="N44"/>
  <c r="O44"/>
  <c r="N45"/>
  <c r="N46"/>
  <c r="N47"/>
  <c r="N48"/>
  <c r="N49"/>
  <c r="O46"/>
  <c r="N50"/>
  <c r="N51"/>
  <c r="N52"/>
  <c r="N53"/>
  <c r="N54"/>
  <c r="N55"/>
  <c r="N56"/>
  <c r="N57"/>
  <c r="N58"/>
  <c r="N59"/>
  <c r="N60"/>
  <c r="N61"/>
  <c r="N62"/>
  <c r="O60"/>
  <c r="N63"/>
  <c r="N64"/>
  <c r="N65"/>
  <c r="N66"/>
  <c r="N67"/>
  <c r="N68"/>
  <c r="N69"/>
  <c r="N70"/>
  <c r="N71"/>
  <c r="P72"/>
  <c r="Q72"/>
  <c r="R72"/>
  <c r="S72"/>
  <c r="X30" i="48"/>
  <c r="X36"/>
  <c r="C44"/>
  <c r="X32"/>
  <c r="X34"/>
  <c r="Y34"/>
  <c r="Y30"/>
  <c r="Y32"/>
  <c r="Y36"/>
  <c r="C45"/>
  <c r="V36"/>
  <c r="O22"/>
  <c r="O23"/>
  <c r="T65" i="38"/>
  <c r="R65"/>
  <c r="N60"/>
  <c r="N62"/>
  <c r="Q59"/>
  <c r="N64"/>
  <c r="N59"/>
  <c r="N61"/>
  <c r="O61"/>
  <c r="N63"/>
  <c r="O63"/>
  <c r="N58"/>
  <c r="Q57"/>
  <c r="N57"/>
  <c r="N50"/>
  <c r="N52"/>
  <c r="N54"/>
  <c r="O53"/>
  <c r="N56"/>
  <c r="N49"/>
  <c r="N51"/>
  <c r="N53"/>
  <c r="N55"/>
  <c r="P49"/>
  <c r="N48"/>
  <c r="Q47"/>
  <c r="N47"/>
  <c r="O47"/>
  <c r="N46"/>
  <c r="Q45"/>
  <c r="N45"/>
  <c r="N38"/>
  <c r="N40"/>
  <c r="N42"/>
  <c r="N44"/>
  <c r="Q37"/>
  <c r="N37"/>
  <c r="N39"/>
  <c r="O39"/>
  <c r="N41"/>
  <c r="N43"/>
  <c r="P37"/>
  <c r="O55"/>
  <c r="O51"/>
  <c r="R22"/>
  <c r="R23"/>
  <c r="U29"/>
  <c r="Z29"/>
  <c r="AA29"/>
  <c r="AA35"/>
  <c r="C37"/>
  <c r="AB29"/>
  <c r="U31"/>
  <c r="Z31"/>
  <c r="AA31"/>
  <c r="AB31"/>
  <c r="U33"/>
  <c r="Z33"/>
  <c r="AA33"/>
  <c r="AB33"/>
  <c r="Y35"/>
  <c r="AB35"/>
  <c r="C38"/>
  <c r="O41"/>
  <c r="O49"/>
  <c r="N176" i="15"/>
  <c r="O176"/>
  <c r="N177"/>
  <c r="N174"/>
  <c r="O174"/>
  <c r="N175"/>
  <c r="N172"/>
  <c r="O172"/>
  <c r="N173"/>
  <c r="N170"/>
  <c r="N171"/>
  <c r="O170"/>
  <c r="N168"/>
  <c r="O168"/>
  <c r="N169"/>
  <c r="N166"/>
  <c r="N167"/>
  <c r="N164"/>
  <c r="N165"/>
  <c r="O16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O56"/>
  <c r="W38"/>
  <c r="Y35"/>
  <c r="S35"/>
  <c r="X35"/>
  <c r="S29"/>
  <c r="X29"/>
  <c r="Y29"/>
  <c r="Z29"/>
  <c r="S32"/>
  <c r="X32"/>
  <c r="Y32"/>
  <c r="Z32"/>
  <c r="Z35"/>
  <c r="Z38"/>
  <c r="C47"/>
  <c r="N44"/>
  <c r="N45"/>
  <c r="O44"/>
  <c r="N46"/>
  <c r="O46"/>
  <c r="N47"/>
  <c r="N48"/>
  <c r="N49"/>
  <c r="N50"/>
  <c r="N51"/>
  <c r="O50"/>
  <c r="P50"/>
  <c r="N52"/>
  <c r="N53"/>
  <c r="N54"/>
  <c r="O54"/>
  <c r="N55"/>
  <c r="N42"/>
  <c r="O42"/>
  <c r="N43"/>
  <c r="N68" i="12"/>
  <c r="N69"/>
  <c r="O68"/>
  <c r="N70"/>
  <c r="N71"/>
  <c r="O70"/>
  <c r="P70"/>
  <c r="N72"/>
  <c r="N73"/>
  <c r="O72"/>
  <c r="P72"/>
  <c r="N74"/>
  <c r="N75"/>
  <c r="O74"/>
  <c r="P74"/>
  <c r="N76"/>
  <c r="N77"/>
  <c r="O76"/>
  <c r="P76"/>
  <c r="N78"/>
  <c r="N79"/>
  <c r="O78"/>
  <c r="P78"/>
  <c r="N66"/>
  <c r="N67"/>
  <c r="Z29"/>
  <c r="Z46"/>
  <c r="C71"/>
  <c r="Z32"/>
  <c r="Z35"/>
  <c r="Z38"/>
  <c r="Z41"/>
  <c r="Z44"/>
  <c r="Z63"/>
  <c r="Y29"/>
  <c r="Y32"/>
  <c r="Y35"/>
  <c r="Y38"/>
  <c r="Y41"/>
  <c r="Y46"/>
  <c r="C70"/>
  <c r="Y44"/>
  <c r="Y63"/>
  <c r="S44"/>
  <c r="X44"/>
  <c r="W63"/>
  <c r="X62"/>
  <c r="X50"/>
  <c r="X51"/>
  <c r="X52"/>
  <c r="X53"/>
  <c r="X54"/>
  <c r="X57"/>
  <c r="X58"/>
  <c r="X59"/>
  <c r="X60"/>
  <c r="X61"/>
  <c r="S29"/>
  <c r="X29"/>
  <c r="S32"/>
  <c r="X32"/>
  <c r="S35"/>
  <c r="X35"/>
  <c r="S38"/>
  <c r="X38"/>
  <c r="S41"/>
  <c r="X41"/>
  <c r="S110"/>
  <c r="X110"/>
  <c r="X113"/>
  <c r="C116"/>
  <c r="W113"/>
  <c r="C115"/>
  <c r="H117"/>
  <c r="I117"/>
  <c r="J117"/>
  <c r="K117"/>
  <c r="L117"/>
  <c r="M117"/>
  <c r="H118"/>
  <c r="N118"/>
  <c r="O117"/>
  <c r="I118"/>
  <c r="J118"/>
  <c r="K118"/>
  <c r="L118"/>
  <c r="M118"/>
  <c r="S177"/>
  <c r="X177"/>
  <c r="X180"/>
  <c r="C183"/>
  <c r="W180"/>
  <c r="C182"/>
  <c r="Y180"/>
  <c r="Z180"/>
  <c r="H184"/>
  <c r="I184"/>
  <c r="N184"/>
  <c r="J184"/>
  <c r="K184"/>
  <c r="L184"/>
  <c r="M184"/>
  <c r="H185"/>
  <c r="I185"/>
  <c r="J185"/>
  <c r="K185"/>
  <c r="L185"/>
  <c r="N185"/>
  <c r="M185"/>
  <c r="Y41" i="11"/>
  <c r="Z32"/>
  <c r="Z29"/>
  <c r="Y32"/>
  <c r="Y29"/>
  <c r="Y43"/>
  <c r="S32"/>
  <c r="X32"/>
  <c r="S29"/>
  <c r="X29"/>
  <c r="X43"/>
  <c r="P22"/>
  <c r="P23"/>
  <c r="S35"/>
  <c r="X35"/>
  <c r="Y35"/>
  <c r="Z35"/>
  <c r="S38"/>
  <c r="X38"/>
  <c r="Y38"/>
  <c r="Z38"/>
  <c r="S41"/>
  <c r="X41"/>
  <c r="Z41"/>
  <c r="W43"/>
  <c r="Z43"/>
  <c r="X48"/>
  <c r="X49"/>
  <c r="X50"/>
  <c r="X51"/>
  <c r="X52"/>
  <c r="X53"/>
  <c r="X54"/>
  <c r="X55"/>
  <c r="X56"/>
  <c r="X57"/>
  <c r="W58"/>
  <c r="Y58"/>
  <c r="Z58"/>
  <c r="C67"/>
  <c r="N62"/>
  <c r="O62"/>
  <c r="N63"/>
  <c r="N64"/>
  <c r="N65"/>
  <c r="N66"/>
  <c r="N67"/>
  <c r="O66"/>
  <c r="P66"/>
  <c r="N68"/>
  <c r="N69"/>
  <c r="O68"/>
  <c r="P68"/>
  <c r="N70"/>
  <c r="O70"/>
  <c r="P70"/>
  <c r="N71"/>
  <c r="N72"/>
  <c r="N73"/>
  <c r="O72"/>
  <c r="P72"/>
  <c r="S104"/>
  <c r="X104"/>
  <c r="X107"/>
  <c r="C110"/>
  <c r="W107"/>
  <c r="C109"/>
  <c r="H111"/>
  <c r="I111"/>
  <c r="J111"/>
  <c r="K111"/>
  <c r="L111"/>
  <c r="M111"/>
  <c r="H112"/>
  <c r="I112"/>
  <c r="J112"/>
  <c r="K112"/>
  <c r="L112"/>
  <c r="M112"/>
  <c r="S171"/>
  <c r="X171"/>
  <c r="X174"/>
  <c r="C177"/>
  <c r="W174"/>
  <c r="C176"/>
  <c r="Y174"/>
  <c r="Z174"/>
  <c r="H178"/>
  <c r="I178"/>
  <c r="J178"/>
  <c r="K178"/>
  <c r="L178"/>
  <c r="M178"/>
  <c r="H179"/>
  <c r="I179"/>
  <c r="J179"/>
  <c r="K179"/>
  <c r="N179"/>
  <c r="O178"/>
  <c r="L179"/>
  <c r="M179"/>
  <c r="Y58" i="10"/>
  <c r="Z58"/>
  <c r="W58"/>
  <c r="X48"/>
  <c r="X49"/>
  <c r="X50"/>
  <c r="X51"/>
  <c r="X52"/>
  <c r="X53"/>
  <c r="X54"/>
  <c r="X55"/>
  <c r="X56"/>
  <c r="X57"/>
  <c r="N68"/>
  <c r="N69"/>
  <c r="N66"/>
  <c r="N67"/>
  <c r="N64"/>
  <c r="O64"/>
  <c r="P64"/>
  <c r="N65"/>
  <c r="N62"/>
  <c r="N63"/>
  <c r="O62"/>
  <c r="Z29"/>
  <c r="Z32"/>
  <c r="Z43"/>
  <c r="C67"/>
  <c r="Z35"/>
  <c r="Z38"/>
  <c r="Z41"/>
  <c r="Y29"/>
  <c r="Y32"/>
  <c r="Y35"/>
  <c r="Y38"/>
  <c r="Y41"/>
  <c r="W43"/>
  <c r="S29"/>
  <c r="X29"/>
  <c r="S32"/>
  <c r="X32"/>
  <c r="S35"/>
  <c r="X35"/>
  <c r="S38"/>
  <c r="X38"/>
  <c r="S41"/>
  <c r="X41"/>
  <c r="P22"/>
  <c r="P23"/>
  <c r="N70"/>
  <c r="N71"/>
  <c r="O70"/>
  <c r="P70"/>
  <c r="N72"/>
  <c r="N73"/>
  <c r="O72"/>
  <c r="P72"/>
  <c r="S104"/>
  <c r="X104"/>
  <c r="X107"/>
  <c r="C110"/>
  <c r="W107"/>
  <c r="C109"/>
  <c r="H111"/>
  <c r="N111"/>
  <c r="I111"/>
  <c r="J111"/>
  <c r="K111"/>
  <c r="L111"/>
  <c r="M111"/>
  <c r="H112"/>
  <c r="N112"/>
  <c r="I112"/>
  <c r="J112"/>
  <c r="K112"/>
  <c r="L112"/>
  <c r="M112"/>
  <c r="S171"/>
  <c r="X171"/>
  <c r="X174"/>
  <c r="C177"/>
  <c r="W174"/>
  <c r="C176"/>
  <c r="Y174"/>
  <c r="Z174"/>
  <c r="H178"/>
  <c r="I178"/>
  <c r="N178"/>
  <c r="O178"/>
  <c r="J178"/>
  <c r="K178"/>
  <c r="L178"/>
  <c r="M178"/>
  <c r="H179"/>
  <c r="I179"/>
  <c r="J179"/>
  <c r="K179"/>
  <c r="L179"/>
  <c r="M179"/>
  <c r="P22" i="9"/>
  <c r="P23"/>
  <c r="N53"/>
  <c r="N46"/>
  <c r="O46"/>
  <c r="N47"/>
  <c r="N43"/>
  <c r="N42"/>
  <c r="Z29"/>
  <c r="Y29"/>
  <c r="Z32"/>
  <c r="C45"/>
  <c r="Y32"/>
  <c r="C44"/>
  <c r="S32"/>
  <c r="X32"/>
  <c r="N40"/>
  <c r="N41"/>
  <c r="O40"/>
  <c r="O42"/>
  <c r="N52"/>
  <c r="O52"/>
  <c r="P52"/>
  <c r="N50"/>
  <c r="N51"/>
  <c r="N48"/>
  <c r="O48"/>
  <c r="N49"/>
  <c r="N44"/>
  <c r="O44"/>
  <c r="N45"/>
  <c r="S29"/>
  <c r="X29"/>
  <c r="S84"/>
  <c r="X84"/>
  <c r="X87"/>
  <c r="C90"/>
  <c r="W87"/>
  <c r="C89"/>
  <c r="H91"/>
  <c r="I91"/>
  <c r="J91"/>
  <c r="K91"/>
  <c r="L91"/>
  <c r="N91"/>
  <c r="O91"/>
  <c r="M91"/>
  <c r="H92"/>
  <c r="I92"/>
  <c r="J92"/>
  <c r="K92"/>
  <c r="L92"/>
  <c r="M92"/>
  <c r="S151"/>
  <c r="X151"/>
  <c r="X154"/>
  <c r="C157"/>
  <c r="W154"/>
  <c r="C156"/>
  <c r="Y154"/>
  <c r="Z154"/>
  <c r="H158"/>
  <c r="I158"/>
  <c r="J158"/>
  <c r="K158"/>
  <c r="L158"/>
  <c r="M158"/>
  <c r="H159"/>
  <c r="I159"/>
  <c r="J159"/>
  <c r="K159"/>
  <c r="L159"/>
  <c r="M159"/>
  <c r="R29" i="8"/>
  <c r="W29"/>
  <c r="R32"/>
  <c r="W32"/>
  <c r="R35"/>
  <c r="W35"/>
  <c r="W38"/>
  <c r="R41"/>
  <c r="W41"/>
  <c r="V45"/>
  <c r="C47"/>
  <c r="X45"/>
  <c r="Y45"/>
  <c r="C49"/>
  <c r="G49"/>
  <c r="H49"/>
  <c r="I49"/>
  <c r="J49"/>
  <c r="K49"/>
  <c r="L49"/>
  <c r="G50"/>
  <c r="H50"/>
  <c r="I50"/>
  <c r="J50"/>
  <c r="K50"/>
  <c r="L50"/>
  <c r="C50"/>
  <c r="G51"/>
  <c r="H51"/>
  <c r="M51"/>
  <c r="N51"/>
  <c r="I51"/>
  <c r="J51"/>
  <c r="K51"/>
  <c r="L51"/>
  <c r="G52"/>
  <c r="H52"/>
  <c r="I52"/>
  <c r="J52"/>
  <c r="K52"/>
  <c r="L52"/>
  <c r="G53"/>
  <c r="H53"/>
  <c r="M53"/>
  <c r="I53"/>
  <c r="J53"/>
  <c r="K53"/>
  <c r="L53"/>
  <c r="G54"/>
  <c r="H54"/>
  <c r="I54"/>
  <c r="J54"/>
  <c r="K54"/>
  <c r="L54"/>
  <c r="M54"/>
  <c r="G55"/>
  <c r="H55"/>
  <c r="I55"/>
  <c r="J55"/>
  <c r="K55"/>
  <c r="L55"/>
  <c r="G56"/>
  <c r="H56"/>
  <c r="I56"/>
  <c r="J56"/>
  <c r="K56"/>
  <c r="L56"/>
  <c r="G57"/>
  <c r="H57"/>
  <c r="M57"/>
  <c r="N57"/>
  <c r="I57"/>
  <c r="J57"/>
  <c r="K57"/>
  <c r="L57"/>
  <c r="G58"/>
  <c r="H58"/>
  <c r="I58"/>
  <c r="J58"/>
  <c r="K58"/>
  <c r="L58"/>
  <c r="R89"/>
  <c r="W89"/>
  <c r="W92"/>
  <c r="C95"/>
  <c r="V92"/>
  <c r="C94"/>
  <c r="G96"/>
  <c r="H96"/>
  <c r="I96"/>
  <c r="J96"/>
  <c r="K96"/>
  <c r="L96"/>
  <c r="M96"/>
  <c r="G97"/>
  <c r="H97"/>
  <c r="M97"/>
  <c r="N96"/>
  <c r="I97"/>
  <c r="J97"/>
  <c r="K97"/>
  <c r="L97"/>
  <c r="R156"/>
  <c r="W156"/>
  <c r="W159"/>
  <c r="C162"/>
  <c r="V159"/>
  <c r="X159"/>
  <c r="Y159"/>
  <c r="C161"/>
  <c r="G163"/>
  <c r="H163"/>
  <c r="M163"/>
  <c r="I163"/>
  <c r="J163"/>
  <c r="K163"/>
  <c r="L163"/>
  <c r="G164"/>
  <c r="H164"/>
  <c r="M164"/>
  <c r="I164"/>
  <c r="J164"/>
  <c r="K164"/>
  <c r="L164"/>
  <c r="N52" i="7"/>
  <c r="N51"/>
  <c r="O51"/>
  <c r="N49"/>
  <c r="O49"/>
  <c r="N50"/>
  <c r="S29"/>
  <c r="X29"/>
  <c r="S32"/>
  <c r="X32"/>
  <c r="S35"/>
  <c r="X35"/>
  <c r="X38"/>
  <c r="S41"/>
  <c r="X41"/>
  <c r="W45"/>
  <c r="C54"/>
  <c r="Y45"/>
  <c r="Z45"/>
  <c r="H53"/>
  <c r="I53"/>
  <c r="J53"/>
  <c r="K53"/>
  <c r="L53"/>
  <c r="M53"/>
  <c r="H54"/>
  <c r="I54"/>
  <c r="J54"/>
  <c r="K54"/>
  <c r="L54"/>
  <c r="M54"/>
  <c r="H55"/>
  <c r="I55"/>
  <c r="N55"/>
  <c r="O55"/>
  <c r="P55"/>
  <c r="J55"/>
  <c r="K55"/>
  <c r="L55"/>
  <c r="M55"/>
  <c r="H56"/>
  <c r="I56"/>
  <c r="J56"/>
  <c r="K56"/>
  <c r="L56"/>
  <c r="M56"/>
  <c r="H57"/>
  <c r="N57"/>
  <c r="O57"/>
  <c r="P57"/>
  <c r="I57"/>
  <c r="J57"/>
  <c r="K57"/>
  <c r="L57"/>
  <c r="M57"/>
  <c r="H58"/>
  <c r="I58"/>
  <c r="N58"/>
  <c r="J58"/>
  <c r="K58"/>
  <c r="L58"/>
  <c r="M58"/>
  <c r="H59"/>
  <c r="I59"/>
  <c r="J59"/>
  <c r="K59"/>
  <c r="L59"/>
  <c r="M59"/>
  <c r="H60"/>
  <c r="I60"/>
  <c r="J60"/>
  <c r="K60"/>
  <c r="L60"/>
  <c r="M60"/>
  <c r="H61"/>
  <c r="I61"/>
  <c r="J61"/>
  <c r="K61"/>
  <c r="L61"/>
  <c r="M61"/>
  <c r="H62"/>
  <c r="I62"/>
  <c r="J62"/>
  <c r="K62"/>
  <c r="L62"/>
  <c r="M62"/>
  <c r="S93"/>
  <c r="X93"/>
  <c r="X96"/>
  <c r="C99"/>
  <c r="W96"/>
  <c r="C98"/>
  <c r="H100"/>
  <c r="I100"/>
  <c r="J100"/>
  <c r="K100"/>
  <c r="L100"/>
  <c r="M100"/>
  <c r="H101"/>
  <c r="N101"/>
  <c r="I101"/>
  <c r="J101"/>
  <c r="K101"/>
  <c r="L101"/>
  <c r="M101"/>
  <c r="S160"/>
  <c r="X160"/>
  <c r="X163"/>
  <c r="C166"/>
  <c r="W163"/>
  <c r="Y163"/>
  <c r="Z163"/>
  <c r="C165"/>
  <c r="H167"/>
  <c r="I167"/>
  <c r="J167"/>
  <c r="K167"/>
  <c r="L167"/>
  <c r="M167"/>
  <c r="H168"/>
  <c r="I168"/>
  <c r="J168"/>
  <c r="K168"/>
  <c r="L168"/>
  <c r="M168"/>
  <c r="L56" i="6"/>
  <c r="K56"/>
  <c r="J56"/>
  <c r="I56"/>
  <c r="H56"/>
  <c r="M56"/>
  <c r="G56"/>
  <c r="L55"/>
  <c r="K55"/>
  <c r="J55"/>
  <c r="I55"/>
  <c r="H55"/>
  <c r="G55"/>
  <c r="M55"/>
  <c r="V45"/>
  <c r="C49"/>
  <c r="W38"/>
  <c r="G49"/>
  <c r="H49"/>
  <c r="I49"/>
  <c r="J49"/>
  <c r="K49"/>
  <c r="L49"/>
  <c r="G50"/>
  <c r="H50"/>
  <c r="I50"/>
  <c r="J50"/>
  <c r="K50"/>
  <c r="L50"/>
  <c r="G51"/>
  <c r="H51"/>
  <c r="I51"/>
  <c r="J51"/>
  <c r="K51"/>
  <c r="M51"/>
  <c r="N51"/>
  <c r="L51"/>
  <c r="G52"/>
  <c r="H52"/>
  <c r="I52"/>
  <c r="J52"/>
  <c r="K52"/>
  <c r="L52"/>
  <c r="G53"/>
  <c r="H53"/>
  <c r="I53"/>
  <c r="J53"/>
  <c r="K53"/>
  <c r="L53"/>
  <c r="M53"/>
  <c r="G54"/>
  <c r="H54"/>
  <c r="M54"/>
  <c r="I54"/>
  <c r="J54"/>
  <c r="K54"/>
  <c r="L54"/>
  <c r="G57"/>
  <c r="M57"/>
  <c r="N57"/>
  <c r="H57"/>
  <c r="I57"/>
  <c r="J57"/>
  <c r="K57"/>
  <c r="L57"/>
  <c r="G58"/>
  <c r="H58"/>
  <c r="M58"/>
  <c r="I58"/>
  <c r="J58"/>
  <c r="K58"/>
  <c r="L58"/>
  <c r="R29"/>
  <c r="W29"/>
  <c r="R32"/>
  <c r="W32"/>
  <c r="R35"/>
  <c r="W35"/>
  <c r="R41"/>
  <c r="W41"/>
  <c r="X45"/>
  <c r="Y45"/>
  <c r="R89"/>
  <c r="W89"/>
  <c r="W92"/>
  <c r="C95"/>
  <c r="V92"/>
  <c r="C94"/>
  <c r="G96"/>
  <c r="H96"/>
  <c r="I96"/>
  <c r="J96"/>
  <c r="K96"/>
  <c r="L96"/>
  <c r="G97"/>
  <c r="M97"/>
  <c r="N96"/>
  <c r="H97"/>
  <c r="I97"/>
  <c r="J97"/>
  <c r="K97"/>
  <c r="L97"/>
  <c r="R156"/>
  <c r="W156"/>
  <c r="W159"/>
  <c r="C162"/>
  <c r="V159"/>
  <c r="C161"/>
  <c r="X159"/>
  <c r="Y159"/>
  <c r="G163"/>
  <c r="H163"/>
  <c r="I163"/>
  <c r="J163"/>
  <c r="K163"/>
  <c r="L163"/>
  <c r="G164"/>
  <c r="H164"/>
  <c r="I164"/>
  <c r="J164"/>
  <c r="K164"/>
  <c r="L164"/>
  <c r="M164"/>
  <c r="R29" i="5"/>
  <c r="W29"/>
  <c r="R32"/>
  <c r="V32"/>
  <c r="I56"/>
  <c r="M56"/>
  <c r="R35"/>
  <c r="V35"/>
  <c r="V49"/>
  <c r="C51"/>
  <c r="W35"/>
  <c r="R38"/>
  <c r="V38"/>
  <c r="G60"/>
  <c r="R41"/>
  <c r="V41"/>
  <c r="G62"/>
  <c r="R44"/>
  <c r="W44"/>
  <c r="R47"/>
  <c r="V47"/>
  <c r="X49"/>
  <c r="Y49"/>
  <c r="G53"/>
  <c r="H53"/>
  <c r="I53"/>
  <c r="J53"/>
  <c r="K53"/>
  <c r="L53"/>
  <c r="G54"/>
  <c r="M54"/>
  <c r="H54"/>
  <c r="I54"/>
  <c r="J54"/>
  <c r="K54"/>
  <c r="L54"/>
  <c r="K56"/>
  <c r="I57"/>
  <c r="J57"/>
  <c r="G58"/>
  <c r="J58"/>
  <c r="K58"/>
  <c r="H59"/>
  <c r="J59"/>
  <c r="L59"/>
  <c r="I60"/>
  <c r="K60"/>
  <c r="G61"/>
  <c r="I61"/>
  <c r="J61"/>
  <c r="H62"/>
  <c r="K62"/>
  <c r="L62"/>
  <c r="G63"/>
  <c r="M63"/>
  <c r="H63"/>
  <c r="I63"/>
  <c r="J63"/>
  <c r="K63"/>
  <c r="L63"/>
  <c r="G64"/>
  <c r="H64"/>
  <c r="I64"/>
  <c r="M64"/>
  <c r="J64"/>
  <c r="K64"/>
  <c r="L64"/>
  <c r="I65"/>
  <c r="K65"/>
  <c r="J66"/>
  <c r="L66"/>
  <c r="R97"/>
  <c r="W97"/>
  <c r="W100"/>
  <c r="C103"/>
  <c r="V100"/>
  <c r="C102"/>
  <c r="G104"/>
  <c r="M104"/>
  <c r="N104"/>
  <c r="H104"/>
  <c r="I104"/>
  <c r="J104"/>
  <c r="K104"/>
  <c r="L104"/>
  <c r="G105"/>
  <c r="H105"/>
  <c r="I105"/>
  <c r="J105"/>
  <c r="K105"/>
  <c r="L105"/>
  <c r="R164"/>
  <c r="W164"/>
  <c r="W167"/>
  <c r="C170"/>
  <c r="V167"/>
  <c r="C169"/>
  <c r="X167"/>
  <c r="Y167"/>
  <c r="G171"/>
  <c r="M171"/>
  <c r="H171"/>
  <c r="I171"/>
  <c r="J171"/>
  <c r="K171"/>
  <c r="L171"/>
  <c r="G172"/>
  <c r="H172"/>
  <c r="I172"/>
  <c r="J172"/>
  <c r="K172"/>
  <c r="M172"/>
  <c r="L172"/>
  <c r="V38" i="4"/>
  <c r="G59"/>
  <c r="V35"/>
  <c r="K57"/>
  <c r="V29"/>
  <c r="R29"/>
  <c r="W29"/>
  <c r="R32"/>
  <c r="V32"/>
  <c r="R35"/>
  <c r="R38"/>
  <c r="R41"/>
  <c r="V41"/>
  <c r="R44"/>
  <c r="W44"/>
  <c r="R47"/>
  <c r="V47"/>
  <c r="X49"/>
  <c r="Y49"/>
  <c r="G53"/>
  <c r="H53"/>
  <c r="I53"/>
  <c r="J53"/>
  <c r="K53"/>
  <c r="L53"/>
  <c r="G54"/>
  <c r="H54"/>
  <c r="I54"/>
  <c r="J54"/>
  <c r="K54"/>
  <c r="L54"/>
  <c r="G55"/>
  <c r="I55"/>
  <c r="J55"/>
  <c r="K55"/>
  <c r="G56"/>
  <c r="H56"/>
  <c r="J56"/>
  <c r="K56"/>
  <c r="L56"/>
  <c r="J59"/>
  <c r="K59"/>
  <c r="G60"/>
  <c r="K60"/>
  <c r="L60"/>
  <c r="G63"/>
  <c r="H63"/>
  <c r="I63"/>
  <c r="J63"/>
  <c r="K63"/>
  <c r="L63"/>
  <c r="G64"/>
  <c r="H64"/>
  <c r="I64"/>
  <c r="J64"/>
  <c r="M64"/>
  <c r="K64"/>
  <c r="L64"/>
  <c r="G65"/>
  <c r="J65"/>
  <c r="K65"/>
  <c r="H66"/>
  <c r="I66"/>
  <c r="L66"/>
  <c r="R97"/>
  <c r="W97"/>
  <c r="W100"/>
  <c r="C103"/>
  <c r="V100"/>
  <c r="C102"/>
  <c r="G104"/>
  <c r="H104"/>
  <c r="I104"/>
  <c r="J104"/>
  <c r="K104"/>
  <c r="L104"/>
  <c r="M104"/>
  <c r="N104"/>
  <c r="G105"/>
  <c r="H105"/>
  <c r="I105"/>
  <c r="J105"/>
  <c r="K105"/>
  <c r="L105"/>
  <c r="R164"/>
  <c r="W164"/>
  <c r="W167"/>
  <c r="C170"/>
  <c r="V167"/>
  <c r="X167"/>
  <c r="Y167"/>
  <c r="C169"/>
  <c r="G171"/>
  <c r="H171"/>
  <c r="I171"/>
  <c r="J171"/>
  <c r="K171"/>
  <c r="L171"/>
  <c r="G172"/>
  <c r="H172"/>
  <c r="I172"/>
  <c r="J172"/>
  <c r="K172"/>
  <c r="M172"/>
  <c r="L172"/>
  <c r="X167" i="1"/>
  <c r="Y167"/>
  <c r="G172"/>
  <c r="H172"/>
  <c r="I172"/>
  <c r="J172"/>
  <c r="K172"/>
  <c r="L172"/>
  <c r="G171"/>
  <c r="M171"/>
  <c r="H171"/>
  <c r="I171"/>
  <c r="J171"/>
  <c r="K171"/>
  <c r="L171"/>
  <c r="L105"/>
  <c r="K105"/>
  <c r="J105"/>
  <c r="I105"/>
  <c r="H105"/>
  <c r="M105"/>
  <c r="G105"/>
  <c r="L104"/>
  <c r="K104"/>
  <c r="J104"/>
  <c r="I104"/>
  <c r="H104"/>
  <c r="G104"/>
  <c r="M104"/>
  <c r="V47"/>
  <c r="L66"/>
  <c r="G63"/>
  <c r="H63"/>
  <c r="M63"/>
  <c r="N63"/>
  <c r="I63"/>
  <c r="J63"/>
  <c r="K63"/>
  <c r="L63"/>
  <c r="G64"/>
  <c r="H64"/>
  <c r="I64"/>
  <c r="J64"/>
  <c r="K64"/>
  <c r="L64"/>
  <c r="V41"/>
  <c r="I61"/>
  <c r="G61"/>
  <c r="J61"/>
  <c r="G62"/>
  <c r="K62"/>
  <c r="G59"/>
  <c r="H59"/>
  <c r="I59"/>
  <c r="J59"/>
  <c r="K59"/>
  <c r="L59"/>
  <c r="G60"/>
  <c r="M60"/>
  <c r="H60"/>
  <c r="I60"/>
  <c r="J60"/>
  <c r="K60"/>
  <c r="L60"/>
  <c r="V35"/>
  <c r="G58"/>
  <c r="L57"/>
  <c r="H57"/>
  <c r="I58"/>
  <c r="K58"/>
  <c r="V32"/>
  <c r="L55"/>
  <c r="H55"/>
  <c r="J55"/>
  <c r="G56"/>
  <c r="I56"/>
  <c r="K56"/>
  <c r="V29"/>
  <c r="J53"/>
  <c r="K54"/>
  <c r="R164"/>
  <c r="W164"/>
  <c r="W167"/>
  <c r="C170"/>
  <c r="V167"/>
  <c r="C169"/>
  <c r="R97"/>
  <c r="W97"/>
  <c r="W100"/>
  <c r="C103"/>
  <c r="V100"/>
  <c r="C102"/>
  <c r="R29"/>
  <c r="R32"/>
  <c r="R35"/>
  <c r="R38"/>
  <c r="W38"/>
  <c r="R41"/>
  <c r="R44"/>
  <c r="W44"/>
  <c r="R47"/>
  <c r="Y49"/>
  <c r="X49"/>
  <c r="N55" i="6"/>
  <c r="I61" i="4"/>
  <c r="J62"/>
  <c r="G61"/>
  <c r="H62"/>
  <c r="L62"/>
  <c r="G65" i="1"/>
  <c r="W47"/>
  <c r="V49" i="4"/>
  <c r="C51"/>
  <c r="H65" i="5"/>
  <c r="L65"/>
  <c r="I66"/>
  <c r="W47"/>
  <c r="J65"/>
  <c r="G66"/>
  <c r="K66"/>
  <c r="I59"/>
  <c r="J60"/>
  <c r="W38"/>
  <c r="G59"/>
  <c r="K59"/>
  <c r="M59"/>
  <c r="N59"/>
  <c r="H60"/>
  <c r="M60"/>
  <c r="L60"/>
  <c r="P57" i="38"/>
  <c r="O57"/>
  <c r="P46" i="48"/>
  <c r="O46"/>
  <c r="O45" i="72"/>
  <c r="O90"/>
  <c r="Q45" i="76"/>
  <c r="C53" i="7"/>
  <c r="O118" i="97"/>
  <c r="S118"/>
  <c r="M105" i="4"/>
  <c r="K62"/>
  <c r="N117" i="12"/>
  <c r="Y38" i="15"/>
  <c r="C46"/>
  <c r="L98" i="79"/>
  <c r="N57" i="89"/>
  <c r="R110" i="99"/>
  <c r="P70"/>
  <c r="H65" i="1"/>
  <c r="L61" i="4"/>
  <c r="M50" i="6"/>
  <c r="N53" i="7"/>
  <c r="M52" i="8"/>
  <c r="O66" i="10"/>
  <c r="P66"/>
  <c r="N112" i="11"/>
  <c r="O166" i="15"/>
  <c r="O50" i="61"/>
  <c r="O31" i="79"/>
  <c r="O31" i="86"/>
  <c r="W32" i="5"/>
  <c r="G55"/>
  <c r="K55"/>
  <c r="H56"/>
  <c r="I55"/>
  <c r="J56"/>
  <c r="P47" i="38"/>
  <c r="G53" i="1"/>
  <c r="W29"/>
  <c r="I55"/>
  <c r="J56"/>
  <c r="W32"/>
  <c r="G55"/>
  <c r="K55"/>
  <c r="H56"/>
  <c r="L56"/>
  <c r="I57"/>
  <c r="J58"/>
  <c r="G57"/>
  <c r="L58"/>
  <c r="C50" i="6"/>
  <c r="C47"/>
  <c r="O38" i="74"/>
  <c r="J61" i="4"/>
  <c r="N62" i="7"/>
  <c r="N178" i="11"/>
  <c r="J65" i="1"/>
  <c r="I58" i="4"/>
  <c r="H66" i="5"/>
  <c r="M66"/>
  <c r="G65"/>
  <c r="M65"/>
  <c r="G56"/>
  <c r="M96" i="6"/>
  <c r="N56" i="7"/>
  <c r="C47"/>
  <c r="M50" i="8"/>
  <c r="N92" i="9"/>
  <c r="O50"/>
  <c r="P50"/>
  <c r="P54"/>
  <c r="O64" i="11"/>
  <c r="O74"/>
  <c r="X63" i="12"/>
  <c r="O66"/>
  <c r="Q49" i="38"/>
  <c r="O44" i="74"/>
  <c r="O48"/>
  <c r="Q110" i="97"/>
  <c r="P82"/>
  <c r="P110" i="99"/>
  <c r="Q63" i="105"/>
  <c r="Q120"/>
  <c r="Q99"/>
  <c r="P108"/>
  <c r="O27"/>
  <c r="O99"/>
  <c r="O108"/>
  <c r="Q72"/>
  <c r="O84"/>
  <c r="R84"/>
  <c r="P72"/>
  <c r="Q108"/>
  <c r="R108"/>
  <c r="U120" i="106"/>
  <c r="V72"/>
  <c r="Q84"/>
  <c r="P99"/>
  <c r="R99"/>
  <c r="V63"/>
  <c r="O63"/>
  <c r="R63"/>
  <c r="O72"/>
  <c r="V69"/>
  <c r="V120"/>
  <c r="W66" i="99"/>
  <c r="C69"/>
  <c r="W66" i="97"/>
  <c r="C69"/>
  <c r="S82" i="99"/>
  <c r="I65" i="4"/>
  <c r="G66"/>
  <c r="K66"/>
  <c r="W47"/>
  <c r="H65"/>
  <c r="L65"/>
  <c r="J66"/>
  <c r="I62"/>
  <c r="H61"/>
  <c r="M61"/>
  <c r="W41"/>
  <c r="K61"/>
  <c r="G62"/>
  <c r="M62"/>
  <c r="H57" i="5"/>
  <c r="L57"/>
  <c r="I58"/>
  <c r="G57"/>
  <c r="M57"/>
  <c r="K57"/>
  <c r="H58"/>
  <c r="L58"/>
  <c r="N168" i="7"/>
  <c r="N158" i="9"/>
  <c r="H57" i="4"/>
  <c r="M56" i="1"/>
  <c r="G57" i="4"/>
  <c r="H66" i="1"/>
  <c r="K58" i="4"/>
  <c r="M163" i="6"/>
  <c r="N163"/>
  <c r="M52"/>
  <c r="N54" i="7"/>
  <c r="O53"/>
  <c r="P53"/>
  <c r="O37" i="38"/>
  <c r="O46" i="70"/>
  <c r="O69" i="76"/>
  <c r="R90" i="99"/>
  <c r="V108" i="105"/>
  <c r="V69"/>
  <c r="P64" i="11"/>
  <c r="O48" i="48"/>
  <c r="H58" i="1"/>
  <c r="M58"/>
  <c r="M55"/>
  <c r="K53"/>
  <c r="I53"/>
  <c r="J58" i="4"/>
  <c r="H62" i="1"/>
  <c r="M64"/>
  <c r="H60" i="4"/>
  <c r="M105" i="5"/>
  <c r="M53"/>
  <c r="N100" i="7"/>
  <c r="O100"/>
  <c r="N61"/>
  <c r="O61"/>
  <c r="P61"/>
  <c r="M58" i="8"/>
  <c r="N179" i="10"/>
  <c r="X58" i="11"/>
  <c r="O59" i="38"/>
  <c r="O44" i="69"/>
  <c r="O60"/>
  <c r="O40" i="70"/>
  <c r="O42" i="71"/>
  <c r="O40" i="73"/>
  <c r="Q57" i="76"/>
  <c r="R57"/>
  <c r="O73"/>
  <c r="X75"/>
  <c r="P70" i="97"/>
  <c r="V99" i="105"/>
  <c r="L53" i="1"/>
  <c r="I54"/>
  <c r="V49"/>
  <c r="C51"/>
  <c r="L54"/>
  <c r="G66"/>
  <c r="K65"/>
  <c r="J66"/>
  <c r="I66"/>
  <c r="L57" i="4"/>
  <c r="J57"/>
  <c r="H58"/>
  <c r="I57"/>
  <c r="J57" i="1"/>
  <c r="M57"/>
  <c r="K57"/>
  <c r="W35"/>
  <c r="K61"/>
  <c r="I62"/>
  <c r="W41"/>
  <c r="W38" i="4"/>
  <c r="I59"/>
  <c r="J60"/>
  <c r="H59"/>
  <c r="L59"/>
  <c r="I60"/>
  <c r="H61" i="5"/>
  <c r="L61"/>
  <c r="J62"/>
  <c r="W41"/>
  <c r="W49"/>
  <c r="C52"/>
  <c r="K61"/>
  <c r="I62"/>
  <c r="M62"/>
  <c r="J55"/>
  <c r="H55"/>
  <c r="L55"/>
  <c r="L56"/>
  <c r="O45" i="38"/>
  <c r="P45"/>
  <c r="M172" i="1"/>
  <c r="N171"/>
  <c r="W45" i="8"/>
  <c r="C48"/>
  <c r="O36" i="61"/>
  <c r="Y40" i="69"/>
  <c r="C49"/>
  <c r="P59" i="38"/>
  <c r="G58" i="4"/>
  <c r="H53" i="1"/>
  <c r="M53"/>
  <c r="N53"/>
  <c r="L65"/>
  <c r="M171" i="4"/>
  <c r="N171"/>
  <c r="M65"/>
  <c r="M63"/>
  <c r="N63"/>
  <c r="M53"/>
  <c r="N53"/>
  <c r="W32"/>
  <c r="W49"/>
  <c r="C52"/>
  <c r="N59" i="7"/>
  <c r="M56" i="8"/>
  <c r="N159" i="9"/>
  <c r="O158"/>
  <c r="X58" i="10"/>
  <c r="C66" i="11"/>
  <c r="O64" i="61"/>
  <c r="O72"/>
  <c r="W36" i="70"/>
  <c r="C39"/>
  <c r="O40" i="48"/>
  <c r="Y66" i="97"/>
  <c r="C75"/>
  <c r="X138" i="99"/>
  <c r="K66" i="1"/>
  <c r="H54"/>
  <c r="J54"/>
  <c r="L58" i="4"/>
  <c r="I65" i="1"/>
  <c r="G54"/>
  <c r="M59"/>
  <c r="N59"/>
  <c r="N104"/>
  <c r="M54" i="4"/>
  <c r="W35"/>
  <c r="M61" i="5"/>
  <c r="N61"/>
  <c r="M49" i="6"/>
  <c r="N49"/>
  <c r="N167" i="7"/>
  <c r="N60"/>
  <c r="O59"/>
  <c r="P59"/>
  <c r="P63"/>
  <c r="M55" i="8"/>
  <c r="N55"/>
  <c r="M49"/>
  <c r="N49"/>
  <c r="Y43" i="10"/>
  <c r="C66"/>
  <c r="O68"/>
  <c r="P68"/>
  <c r="N111" i="11"/>
  <c r="O111"/>
  <c r="O52" i="15"/>
  <c r="P52"/>
  <c r="O48"/>
  <c r="P48"/>
  <c r="P178"/>
  <c r="C41"/>
  <c r="O52" i="70"/>
  <c r="O40" i="71"/>
  <c r="O52"/>
  <c r="O46" i="73"/>
  <c r="W50" i="79"/>
  <c r="C53"/>
  <c r="W41" i="89"/>
  <c r="C44"/>
  <c r="O31"/>
  <c r="Y42" i="76"/>
  <c r="C50"/>
  <c r="R67"/>
  <c r="P51"/>
  <c r="P90" i="97"/>
  <c r="S90"/>
  <c r="O70"/>
  <c r="S70"/>
  <c r="O70" i="99"/>
  <c r="U120" i="105"/>
  <c r="I56" i="4"/>
  <c r="M56"/>
  <c r="L55"/>
  <c r="H55"/>
  <c r="M55"/>
  <c r="N55"/>
  <c r="N57" i="1"/>
  <c r="S70" i="99"/>
  <c r="O138"/>
  <c r="O50" i="73"/>
  <c r="M57" i="4"/>
  <c r="O178" i="15"/>
  <c r="O167" i="7"/>
  <c r="O50" i="48"/>
  <c r="N55" i="1"/>
  <c r="V120" i="105"/>
  <c r="M58" i="5"/>
  <c r="M66" i="4"/>
  <c r="N65"/>
  <c r="Q51" i="76"/>
  <c r="Q75"/>
  <c r="R75"/>
  <c r="P75"/>
  <c r="N57" i="5"/>
  <c r="M54" i="1"/>
  <c r="M58" i="4"/>
  <c r="O56" i="70"/>
  <c r="O74" i="10"/>
  <c r="N57" i="4"/>
  <c r="O120" i="105"/>
  <c r="R120"/>
  <c r="R63"/>
  <c r="R51" i="76"/>
  <c r="O63" i="7"/>
  <c r="P138" i="97"/>
  <c r="O138"/>
  <c r="M65" i="1"/>
  <c r="M55" i="5"/>
  <c r="N55"/>
  <c r="W49" i="1"/>
  <c r="C52"/>
  <c r="M66"/>
  <c r="N53" i="5"/>
  <c r="M60" i="4"/>
  <c r="N61"/>
  <c r="N65" i="5"/>
  <c r="M59" i="4"/>
  <c r="N171" i="5"/>
  <c r="N63"/>
  <c r="W45" i="6"/>
  <c r="C48"/>
  <c r="N53"/>
  <c r="N59"/>
  <c r="N53" i="8"/>
  <c r="N59"/>
  <c r="O54" i="9"/>
  <c r="X43" i="10"/>
  <c r="P74"/>
  <c r="C61"/>
  <c r="P74" i="11"/>
  <c r="C61"/>
  <c r="O184" i="12"/>
  <c r="X38" i="15"/>
  <c r="Z35" i="38"/>
  <c r="C36"/>
  <c r="W36" i="48"/>
  <c r="C39"/>
  <c r="W40" i="69"/>
  <c r="C43"/>
  <c r="R48" i="48"/>
  <c r="S48"/>
  <c r="S82" i="97"/>
  <c r="S138"/>
  <c r="Q138"/>
  <c r="P120" i="105"/>
  <c r="Q120" i="106"/>
  <c r="R69"/>
  <c r="P68" i="12"/>
  <c r="P80"/>
  <c r="C65"/>
  <c r="O80"/>
  <c r="R108" i="106"/>
  <c r="O120"/>
  <c r="X45" i="7"/>
  <c r="C48"/>
  <c r="N163" i="8"/>
  <c r="O111" i="10"/>
  <c r="W43" i="86"/>
  <c r="C46"/>
  <c r="S110" i="97"/>
  <c r="S90" i="99"/>
  <c r="S138"/>
  <c r="L62" i="1"/>
  <c r="J62"/>
  <c r="M62"/>
  <c r="L61"/>
  <c r="H61"/>
  <c r="M61"/>
  <c r="O43" i="38"/>
  <c r="N61" i="1"/>
  <c r="R120" i="106"/>
  <c r="N59" i="4"/>
  <c r="N65" i="1"/>
  <c r="I15" i="108" l="1"/>
</calcChain>
</file>

<file path=xl/comments1.xml><?xml version="1.0" encoding="utf-8"?>
<comments xmlns="http://schemas.openxmlformats.org/spreadsheetml/2006/main">
  <authors>
    <author>alim</author>
  </authors>
  <commentList>
    <comment ref="W57" authorId="0">
      <text>
        <r>
          <rPr>
            <b/>
            <sz val="8"/>
            <color indexed="81"/>
            <rFont val="Tahoma"/>
            <family val="2"/>
          </rPr>
          <t>alim: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<sst xmlns="http://schemas.openxmlformats.org/spreadsheetml/2006/main" count="6546" uniqueCount="289">
  <si>
    <t>1. Shipper/Exporter/Manufacturer name &amp; address:</t>
  </si>
  <si>
    <t>:</t>
  </si>
  <si>
    <t xml:space="preserve">   Exp No.</t>
  </si>
  <si>
    <t>7. Final Destination</t>
  </si>
  <si>
    <t>8. Vessel Name</t>
  </si>
  <si>
    <t>9. Sailling on or about</t>
  </si>
  <si>
    <t>G. WET</t>
  </si>
  <si>
    <t>N. WET</t>
  </si>
  <si>
    <t>MEAS</t>
  </si>
  <si>
    <t>COLOR</t>
  </si>
  <si>
    <t>PCS/</t>
  </si>
  <si>
    <t>TTL</t>
  </si>
  <si>
    <t>NO.</t>
  </si>
  <si>
    <t>carton</t>
  </si>
  <si>
    <t>CTN</t>
  </si>
  <si>
    <t>PCS</t>
  </si>
  <si>
    <t>Net Wet</t>
  </si>
  <si>
    <t>Kgs</t>
  </si>
  <si>
    <t>Grs. Wet</t>
  </si>
  <si>
    <t>-</t>
  </si>
  <si>
    <t xml:space="preserve">Lot # </t>
  </si>
  <si>
    <t>TOTAL NET WEIGHT :</t>
  </si>
  <si>
    <t>KGS.</t>
  </si>
  <si>
    <t xml:space="preserve">TOTAL GROSS WEIGHT : </t>
  </si>
  <si>
    <t>SIZE/RATIO</t>
  </si>
  <si>
    <t>CARTON SL</t>
  </si>
  <si>
    <t>TNZ APPARELS LTD.</t>
  </si>
  <si>
    <t>DETAILS PACKING LIST</t>
  </si>
  <si>
    <t xml:space="preserve">4. Invoice.               </t>
  </si>
  <si>
    <t>Date :</t>
  </si>
  <si>
    <t>CHITTAGONG , BANGLADESH.</t>
  </si>
  <si>
    <t>BY SEA</t>
  </si>
  <si>
    <t>10.DESCRIPTION OF GOODS</t>
  </si>
  <si>
    <t>SHA-74, (3RD &amp; 4TH FLOOR) NORTH BADDA, DHAKA-1212, BANGLADESH.</t>
  </si>
  <si>
    <t>2. Applicant</t>
  </si>
  <si>
    <t>3. Notify Party</t>
  </si>
  <si>
    <t>5. Issuing Bank</t>
  </si>
  <si>
    <t xml:space="preserve">6. Port of Loading  : </t>
  </si>
  <si>
    <t xml:space="preserve">    B/L No.</t>
  </si>
  <si>
    <t xml:space="preserve">    EXP Reg No. </t>
  </si>
  <si>
    <t>RA - 82887</t>
  </si>
  <si>
    <t>TOTAL CTN</t>
  </si>
  <si>
    <t>TOTAL QUANTITY</t>
  </si>
  <si>
    <t xml:space="preserve">TOTAL CBM :  </t>
  </si>
  <si>
    <t>CTNS</t>
  </si>
  <si>
    <t>CBM</t>
  </si>
  <si>
    <t>SHA-74, (3RD &amp; 4TH FLOOR) NORTH BADDA, DHAKA-1212, BANGLADESH</t>
  </si>
  <si>
    <t>TEL : 88-02-8832587, 8825069 FAX : 88-02-8825069, Email : tnz@gnbd.net</t>
  </si>
  <si>
    <t xml:space="preserve">ORDER </t>
  </si>
  <si>
    <t>ARTICLE</t>
  </si>
  <si>
    <t>COUNTRY</t>
  </si>
  <si>
    <t>BLOCK</t>
  </si>
  <si>
    <t xml:space="preserve">COUNTRY </t>
  </si>
  <si>
    <t>CODE</t>
  </si>
  <si>
    <t>WHITE</t>
  </si>
  <si>
    <t>BLUE DENIM</t>
  </si>
  <si>
    <t>NL</t>
  </si>
  <si>
    <t>BE</t>
  </si>
  <si>
    <t>SE</t>
  </si>
  <si>
    <t>PL</t>
  </si>
  <si>
    <t>SI</t>
  </si>
  <si>
    <t>BG</t>
  </si>
  <si>
    <t>BAY CITY TEXTILHANDELS GMBH + CO. KG</t>
  </si>
  <si>
    <t>AN'N SLAGBOOM 7, 22848 NORDERSTEDT, GERMANY.</t>
  </si>
  <si>
    <t>UNICREDIT BANK AG,</t>
  </si>
  <si>
    <t>FAH8TZ, NEUER WALL 64, 20354 HAMBURG, GERMANY.</t>
  </si>
  <si>
    <t>A/C OF BAY CITY TEXTILHANDELS GMBH + CO. KG</t>
  </si>
  <si>
    <t xml:space="preserve">   L/C NO.</t>
  </si>
  <si>
    <t xml:space="preserve"> Container No.</t>
  </si>
  <si>
    <t>411940006603</t>
  </si>
  <si>
    <t>DT. 13.01.2010</t>
  </si>
  <si>
    <t>DT. 13.02.2011</t>
  </si>
  <si>
    <t>DT.    .02.2011</t>
  </si>
  <si>
    <t xml:space="preserve">MEN'S PANTS </t>
  </si>
  <si>
    <t>ORDER NO. 306105 (LIDL)</t>
  </si>
  <si>
    <t>ARTICLE NO. 58892</t>
  </si>
  <si>
    <t>HAMBURG, GERMANY.</t>
  </si>
  <si>
    <t>CH</t>
  </si>
  <si>
    <t>HR</t>
  </si>
  <si>
    <t>LOGISTIK INFO</t>
  </si>
  <si>
    <t>BAY CITY TEXTILHANDELS GMBH</t>
  </si>
  <si>
    <t>SHIPPING MARK</t>
  </si>
  <si>
    <t>SUMMERY</t>
  </si>
  <si>
    <t>TOTAL</t>
  </si>
  <si>
    <t>CTY. CODE</t>
  </si>
  <si>
    <t>DK</t>
  </si>
  <si>
    <t>TNZ/EXP/0110/2011</t>
  </si>
  <si>
    <t>1013-00171-2011</t>
  </si>
  <si>
    <t>TNZ/EXP/0111/2011</t>
  </si>
  <si>
    <t>1013-00172-2011</t>
  </si>
  <si>
    <t>TNZ/EXP/0112/2011</t>
  </si>
  <si>
    <t>1013-00173-2011</t>
  </si>
  <si>
    <t>YOLK GARMENTS LTD.</t>
  </si>
  <si>
    <t>64/64KAKRAIL ROAD,PURANA PALTON, DHAKA, BANGLADESH</t>
  </si>
  <si>
    <t>YOLK GARMENTS LTD</t>
  </si>
  <si>
    <t>DT.20    .02.2011</t>
  </si>
  <si>
    <t>20.02.2011</t>
  </si>
  <si>
    <t>SHA-74,NORTH BADDA,DHAKA,BANGLADESH.</t>
  </si>
  <si>
    <t>DT. 30.06.2011</t>
  </si>
  <si>
    <t xml:space="preserve">LADIES PANTS </t>
  </si>
  <si>
    <t>DT.30.06.2011</t>
  </si>
  <si>
    <t>ORDER NO. 00306261 (LIDL)</t>
  </si>
  <si>
    <t>ARTICLE NO. 64294</t>
  </si>
  <si>
    <t>Bordeaux</t>
  </si>
  <si>
    <t>Dark denim</t>
  </si>
  <si>
    <t>00306261</t>
  </si>
  <si>
    <t>PT</t>
  </si>
  <si>
    <t>BORDEAUX</t>
  </si>
  <si>
    <t>DARK DENIM</t>
  </si>
  <si>
    <t>56X38X16 CM</t>
  </si>
  <si>
    <t>30.06.2011</t>
  </si>
  <si>
    <t>4</t>
  </si>
  <si>
    <t>5</t>
  </si>
  <si>
    <t>7</t>
  </si>
  <si>
    <t>DE</t>
  </si>
  <si>
    <t>TTL ORDER QTY</t>
  </si>
  <si>
    <t>TTL SHIP QTY</t>
  </si>
  <si>
    <t>OS</t>
  </si>
  <si>
    <t>DT. 05.07.2011</t>
  </si>
  <si>
    <t>05.07.2011</t>
  </si>
  <si>
    <t>DT.05.07.2011</t>
  </si>
  <si>
    <t>TTL QTY</t>
  </si>
  <si>
    <t>SHIP QTY</t>
  </si>
  <si>
    <t>13.08.2011</t>
  </si>
  <si>
    <t>DT.13.08.2011</t>
  </si>
  <si>
    <t>BLACK DENIM</t>
  </si>
  <si>
    <t>42X32X23 CM</t>
  </si>
  <si>
    <t>RO</t>
  </si>
  <si>
    <t>AT</t>
  </si>
  <si>
    <t>NIL</t>
  </si>
  <si>
    <t>ARTICLE NO. 66168</t>
  </si>
  <si>
    <t>ORDER NO. 306319 (LIDL)</t>
  </si>
  <si>
    <t>MENS JEANS</t>
  </si>
  <si>
    <t xml:space="preserve">    </t>
  </si>
  <si>
    <t>17.09.2011</t>
  </si>
  <si>
    <t>DT.17.09.2011</t>
  </si>
  <si>
    <t>ARTICLE NO. 66969</t>
  </si>
  <si>
    <t>ORDER NO.        (LIDL)</t>
  </si>
  <si>
    <t>00006243</t>
  </si>
  <si>
    <t>41X31X23 CM</t>
  </si>
  <si>
    <t>ASSORTMENT ONLY FOR ONLINE SHOP (OS)</t>
  </si>
  <si>
    <t>COL WISE QTY</t>
  </si>
  <si>
    <t>ARTICLE NO. 69020</t>
  </si>
  <si>
    <t>38X29X21 CM</t>
  </si>
  <si>
    <t>00306426</t>
  </si>
  <si>
    <t>LILAC</t>
  </si>
  <si>
    <t>22.10.2011</t>
  </si>
  <si>
    <t>DT.22.10.2011</t>
  </si>
  <si>
    <t xml:space="preserve">    DARK DENIM</t>
  </si>
  <si>
    <t>TODAY SHIP QTY</t>
  </si>
  <si>
    <t>ARTICLE NO. 71386</t>
  </si>
  <si>
    <t>LADIES CAPRI</t>
  </si>
  <si>
    <t xml:space="preserve">    BLUE DENIM</t>
  </si>
  <si>
    <t>32X26X26 CM</t>
  </si>
  <si>
    <t>00306580</t>
  </si>
  <si>
    <t>FR</t>
  </si>
  <si>
    <t>'3</t>
  </si>
  <si>
    <t>'4</t>
  </si>
  <si>
    <t>HU</t>
  </si>
  <si>
    <t>CZ</t>
  </si>
  <si>
    <t>SK</t>
  </si>
  <si>
    <t>GR</t>
  </si>
  <si>
    <t>CY</t>
  </si>
  <si>
    <t>Date :18.2.12</t>
  </si>
  <si>
    <t>DT.18.2.2012</t>
  </si>
  <si>
    <t xml:space="preserve"> </t>
  </si>
  <si>
    <t>GB</t>
  </si>
  <si>
    <t>3</t>
  </si>
  <si>
    <t>PREVIOUS SHIPPED QTY</t>
  </si>
  <si>
    <t>LADIES stretch pants</t>
  </si>
  <si>
    <t>49X32X17CM</t>
  </si>
  <si>
    <t>2</t>
  </si>
  <si>
    <t>TTL NW</t>
  </si>
  <si>
    <t>TTL GW</t>
  </si>
  <si>
    <t>KG</t>
  </si>
  <si>
    <t>ARTICLE NO. 78889</t>
  </si>
  <si>
    <t>00307019</t>
  </si>
  <si>
    <t>DK DENIM</t>
  </si>
  <si>
    <t>Date.7.12.12</t>
  </si>
  <si>
    <t>HR,RO,CY</t>
  </si>
  <si>
    <t>DARK BLUE</t>
  </si>
  <si>
    <t>IT</t>
  </si>
  <si>
    <t>ES</t>
  </si>
  <si>
    <t>CARTON</t>
  </si>
  <si>
    <t>previous shipped</t>
  </si>
  <si>
    <t>BLOCK WISE TTL QTY</t>
  </si>
  <si>
    <t>ARTICLE NO. 88727</t>
  </si>
  <si>
    <t>00307422</t>
  </si>
  <si>
    <t>50X31X17CM</t>
  </si>
  <si>
    <t>BLOCK WISE</t>
  </si>
  <si>
    <t>LADIES STRETCH CAPRI DENIM PANTS</t>
  </si>
  <si>
    <t>PL,HU</t>
  </si>
  <si>
    <t>DATE :12.5.13</t>
  </si>
  <si>
    <t>Previous Shipped</t>
  </si>
  <si>
    <t>SE,DK</t>
  </si>
  <si>
    <t>ARTICLE NO. 88949</t>
  </si>
  <si>
    <t>LADIES JEGGINGS BIG SIZE</t>
  </si>
  <si>
    <t>00307432</t>
  </si>
  <si>
    <t>50X32X17CM</t>
  </si>
  <si>
    <t>BLACK</t>
  </si>
  <si>
    <t>DATE :02.06.13</t>
  </si>
  <si>
    <t>CZ,SK</t>
  </si>
  <si>
    <t>HR,RO</t>
  </si>
  <si>
    <t>DATE :04.06.13</t>
  </si>
  <si>
    <t>HR/RO</t>
  </si>
  <si>
    <t>CZ/SK</t>
  </si>
  <si>
    <t>DATE :07.06.13</t>
  </si>
  <si>
    <t>LADIES DENIM PANTS</t>
  </si>
  <si>
    <t>ARTICLE NO. 89508</t>
  </si>
  <si>
    <t xml:space="preserve"> BLUE</t>
  </si>
  <si>
    <t>GREY</t>
  </si>
  <si>
    <t>32X27X31 CM</t>
  </si>
  <si>
    <t>BLUE</t>
  </si>
  <si>
    <t>Blue</t>
  </si>
  <si>
    <t>Grey</t>
  </si>
  <si>
    <t>00307451</t>
  </si>
  <si>
    <t>DATE :24.06.13</t>
  </si>
  <si>
    <t>DATE :24.6.13</t>
  </si>
  <si>
    <t>Previous shipped</t>
  </si>
  <si>
    <t>qty</t>
  </si>
  <si>
    <t>DATE :26.06.13</t>
  </si>
  <si>
    <t>DATE :26.6.13</t>
  </si>
  <si>
    <t>DATE :30.06.13</t>
  </si>
  <si>
    <t>DATE :13.07.13</t>
  </si>
  <si>
    <t>ARTICLE NO. 91034</t>
  </si>
  <si>
    <t>LADIES BODYSHAPE PANT</t>
  </si>
  <si>
    <t>50X32X 23 CM</t>
  </si>
  <si>
    <t>ASSORTMENT FOR BLOCK 1,2,3,5 AND 7</t>
  </si>
  <si>
    <t>ASSORTMENT FOR BLOCK 4</t>
  </si>
  <si>
    <t>00307623</t>
  </si>
  <si>
    <t>DATE :20.07.13</t>
  </si>
  <si>
    <t>DE,AT,NL,OS</t>
  </si>
  <si>
    <t>GB,BE,SE,DK</t>
  </si>
  <si>
    <t>IT,   PT,   ES</t>
  </si>
  <si>
    <t>PL,HU,SI,   CZ,   SK</t>
  </si>
  <si>
    <t>DATE 03.08.13</t>
  </si>
  <si>
    <t>DATE 05.08.13</t>
  </si>
  <si>
    <t>DATE :19.09.13</t>
  </si>
  <si>
    <t>ARTICLE NO. 94127</t>
  </si>
  <si>
    <t>ASSORTMENT FOR BLOCK 1,3,5 AND 7</t>
  </si>
  <si>
    <t>00307811</t>
  </si>
  <si>
    <t>MIDDLE BLUE</t>
  </si>
  <si>
    <t>BLOCK COLWISE QTY</t>
  </si>
  <si>
    <t>COUNTRY BLOCK</t>
  </si>
  <si>
    <t>TOTAL QTY</t>
  </si>
  <si>
    <t>IE</t>
  </si>
  <si>
    <t>56X36X 23 CM</t>
  </si>
  <si>
    <t xml:space="preserve">ASSORTMENT </t>
  </si>
  <si>
    <t>ARTICLE NO. 78374</t>
  </si>
  <si>
    <t>LADIES COLOURED PANTS</t>
  </si>
  <si>
    <t>50X32X 32 CM</t>
  </si>
  <si>
    <t>APRICOT</t>
  </si>
  <si>
    <t>MINT</t>
  </si>
  <si>
    <t>AOP</t>
  </si>
  <si>
    <t>00308246</t>
  </si>
  <si>
    <t>apricot</t>
  </si>
  <si>
    <t>mint</t>
  </si>
  <si>
    <t>Aop</t>
  </si>
  <si>
    <t>blue denim</t>
  </si>
  <si>
    <t>B DENIM</t>
  </si>
  <si>
    <t xml:space="preserve">  </t>
  </si>
  <si>
    <t>AT,NL</t>
  </si>
  <si>
    <t>IT,PT</t>
  </si>
  <si>
    <t>DATE :12.02.13</t>
  </si>
  <si>
    <t>GR,CY</t>
  </si>
  <si>
    <t>SUMMARY</t>
  </si>
  <si>
    <t>SHE -228/4,BIJOY ROAD ,MOGORKHAL,GAZIPUR,</t>
  </si>
  <si>
    <t>SHE-228/4,BIJOY ROAD MOGORKHAL,GAZIPUR,BANGLADESH.</t>
  </si>
  <si>
    <t>00308968</t>
  </si>
  <si>
    <t>B.DENIM</t>
  </si>
  <si>
    <t>BORDEUAX</t>
  </si>
  <si>
    <t>BOREAUX</t>
  </si>
  <si>
    <t>LADIES  JEGINGS BODY SHAPE</t>
  </si>
  <si>
    <t>50X40X 12 CM</t>
  </si>
  <si>
    <t>ARTICLE NO. 102082</t>
  </si>
  <si>
    <t>DATE : 16.07.14</t>
  </si>
  <si>
    <t>DATE :16.07.14</t>
  </si>
  <si>
    <t>SI,GR,CY</t>
  </si>
  <si>
    <t>IE,SE,DK</t>
  </si>
  <si>
    <t>DATE : 19.07.14</t>
  </si>
  <si>
    <t>DATE :19.07.14</t>
  </si>
  <si>
    <t>ES,PT</t>
  </si>
  <si>
    <t>BLACK WASHED</t>
  </si>
  <si>
    <t>Ladies quilted vest</t>
  </si>
  <si>
    <t>57X38X28 CM</t>
  </si>
  <si>
    <t xml:space="preserve">BLACK </t>
  </si>
  <si>
    <t>RED</t>
  </si>
  <si>
    <t>Grs.Wet</t>
  </si>
  <si>
    <t>Net. Wet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</si>
</sst>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_);_(* \(#,##0\);_(* &quot;-&quot;??_);_(@_)"/>
    <numFmt numFmtId="167" formatCode="0;[Red]0"/>
  </numFmts>
  <fonts count="90">
    <font>
      <sz val="10"/>
      <name val="Arial"/>
    </font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color indexed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b/>
      <sz val="9"/>
      <color indexed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8"/>
      <name val="Arial"/>
      <family val="2"/>
    </font>
    <font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u/>
      <sz val="24"/>
      <name val="Arial"/>
      <family val="2"/>
    </font>
    <font>
      <b/>
      <sz val="24"/>
      <color indexed="8"/>
      <name val="Arial"/>
      <family val="2"/>
    </font>
    <font>
      <b/>
      <u/>
      <sz val="22"/>
      <name val="Arial"/>
      <family val="2"/>
    </font>
    <font>
      <b/>
      <sz val="36"/>
      <name val="Arial"/>
      <family val="2"/>
    </font>
    <font>
      <b/>
      <sz val="20"/>
      <color indexed="10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u/>
      <sz val="24"/>
      <color indexed="12"/>
      <name val="Arial"/>
      <family val="2"/>
    </font>
    <font>
      <b/>
      <sz val="24"/>
      <color indexed="10"/>
      <name val="Arial"/>
      <family val="2"/>
    </font>
    <font>
      <u/>
      <sz val="24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u/>
      <sz val="28"/>
      <name val="Arial"/>
      <family val="2"/>
    </font>
    <font>
      <b/>
      <sz val="50"/>
      <name val="Arial"/>
      <family val="2"/>
    </font>
    <font>
      <sz val="50"/>
      <name val="Arial"/>
      <family val="2"/>
    </font>
    <font>
      <b/>
      <u/>
      <sz val="50"/>
      <name val="Arial"/>
      <family val="2"/>
    </font>
    <font>
      <b/>
      <sz val="50"/>
      <color indexed="10"/>
      <name val="Arial"/>
      <family val="2"/>
    </font>
    <font>
      <u/>
      <sz val="50"/>
      <name val="Arial"/>
      <family val="2"/>
    </font>
    <font>
      <b/>
      <sz val="50"/>
      <color indexed="8"/>
      <name val="Arial"/>
      <family val="2"/>
    </font>
    <font>
      <b/>
      <sz val="75"/>
      <name val="Arial"/>
      <family val="2"/>
    </font>
    <font>
      <sz val="75"/>
      <name val="Arial"/>
      <family val="2"/>
    </font>
    <font>
      <b/>
      <sz val="90"/>
      <name val="Arial"/>
      <family val="2"/>
    </font>
    <font>
      <b/>
      <sz val="70"/>
      <name val="Arial"/>
      <family val="2"/>
    </font>
    <font>
      <b/>
      <sz val="65"/>
      <name val="Arial"/>
      <family val="2"/>
    </font>
    <font>
      <b/>
      <sz val="80"/>
      <name val="Arial"/>
      <family val="2"/>
    </font>
    <font>
      <b/>
      <sz val="45"/>
      <name val="Arial"/>
      <family val="2"/>
    </font>
    <font>
      <sz val="70"/>
      <name val="Arial"/>
      <family val="2"/>
    </font>
    <font>
      <b/>
      <sz val="72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</cellStyleXfs>
  <cellXfs count="1169">
    <xf numFmtId="0" fontId="0" fillId="0" borderId="0" xfId="0"/>
    <xf numFmtId="0" fontId="4" fillId="0" borderId="0" xfId="3" applyFont="1" applyAlignment="1">
      <alignment horizontal="center"/>
    </xf>
    <xf numFmtId="0" fontId="6" fillId="0" borderId="0" xfId="3" applyFont="1" applyFill="1" applyAlignment="1">
      <alignment vertical="center"/>
    </xf>
    <xf numFmtId="0" fontId="4" fillId="0" borderId="1" xfId="3" applyNumberFormat="1" applyFont="1" applyFill="1" applyBorder="1" applyAlignment="1">
      <alignment vertical="center"/>
    </xf>
    <xf numFmtId="0" fontId="4" fillId="0" borderId="2" xfId="3" applyNumberFormat="1" applyFont="1" applyFill="1" applyBorder="1" applyAlignment="1">
      <alignment horizontal="left" vertical="center"/>
    </xf>
    <xf numFmtId="0" fontId="7" fillId="0" borderId="2" xfId="3" applyNumberFormat="1" applyFont="1" applyFill="1" applyBorder="1" applyAlignment="1">
      <alignment horizontal="left" vertical="center"/>
    </xf>
    <xf numFmtId="0" fontId="7" fillId="0" borderId="2" xfId="3" applyFont="1" applyFill="1" applyBorder="1" applyAlignment="1">
      <alignment vertical="center"/>
    </xf>
    <xf numFmtId="0" fontId="7" fillId="0" borderId="2" xfId="3" applyNumberFormat="1" applyFont="1" applyFill="1" applyBorder="1" applyAlignment="1">
      <alignment vertical="center"/>
    </xf>
    <xf numFmtId="0" fontId="4" fillId="0" borderId="2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4" fillId="0" borderId="3" xfId="3" applyNumberFormat="1" applyFont="1" applyFill="1" applyBorder="1" applyAlignment="1">
      <alignment vertical="center"/>
    </xf>
    <xf numFmtId="0" fontId="4" fillId="0" borderId="4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4" fillId="0" borderId="0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8" fillId="0" borderId="4" xfId="3" applyNumberFormat="1" applyFont="1" applyFill="1" applyBorder="1" applyAlignment="1">
      <alignment vertical="center"/>
    </xf>
    <xf numFmtId="0" fontId="7" fillId="0" borderId="6" xfId="3" applyNumberFormat="1" applyFont="1" applyFill="1" applyBorder="1" applyAlignment="1">
      <alignment horizontal="left" vertical="center"/>
    </xf>
    <xf numFmtId="0" fontId="7" fillId="0" borderId="7" xfId="3" applyNumberFormat="1" applyFont="1" applyFill="1" applyBorder="1" applyAlignment="1">
      <alignment horizontal="left" vertical="center"/>
    </xf>
    <xf numFmtId="0" fontId="7" fillId="0" borderId="7" xfId="3" applyFont="1" applyFill="1" applyBorder="1"/>
    <xf numFmtId="0" fontId="4" fillId="0" borderId="7" xfId="3" applyNumberFormat="1" applyFont="1" applyFill="1" applyBorder="1" applyAlignment="1">
      <alignment horizontal="left" vertical="center"/>
    </xf>
    <xf numFmtId="0" fontId="7" fillId="0" borderId="7" xfId="3" applyNumberFormat="1" applyFont="1" applyFill="1" applyBorder="1" applyAlignment="1">
      <alignment vertical="center"/>
    </xf>
    <xf numFmtId="0" fontId="4" fillId="0" borderId="8" xfId="3" applyNumberFormat="1" applyFont="1" applyFill="1" applyBorder="1" applyAlignment="1">
      <alignment vertical="center"/>
    </xf>
    <xf numFmtId="0" fontId="4" fillId="0" borderId="8" xfId="3" applyFont="1" applyFill="1" applyBorder="1" applyAlignment="1">
      <alignment vertical="center" wrapText="1"/>
    </xf>
    <xf numFmtId="0" fontId="7" fillId="0" borderId="8" xfId="3" applyNumberFormat="1" applyFont="1" applyFill="1" applyBorder="1" applyAlignment="1">
      <alignment vertical="center"/>
    </xf>
    <xf numFmtId="0" fontId="4" fillId="0" borderId="9" xfId="3" applyNumberFormat="1" applyFont="1" applyFill="1" applyBorder="1" applyAlignment="1">
      <alignment vertical="center"/>
    </xf>
    <xf numFmtId="0" fontId="4" fillId="0" borderId="10" xfId="3" applyNumberFormat="1" applyFont="1" applyFill="1" applyBorder="1" applyAlignment="1">
      <alignment vertical="center"/>
    </xf>
    <xf numFmtId="0" fontId="4" fillId="0" borderId="11" xfId="3" applyFont="1" applyFill="1" applyBorder="1" applyAlignment="1">
      <alignment horizontal="left" vertical="center"/>
    </xf>
    <xf numFmtId="0" fontId="7" fillId="0" borderId="12" xfId="3" applyNumberFormat="1" applyFont="1" applyFill="1" applyBorder="1" applyAlignment="1">
      <alignment horizontal="left" vertical="center"/>
    </xf>
    <xf numFmtId="0" fontId="7" fillId="0" borderId="12" xfId="3" applyFont="1" applyFill="1" applyBorder="1"/>
    <xf numFmtId="0" fontId="4" fillId="0" borderId="12" xfId="3" applyNumberFormat="1" applyFont="1" applyFill="1" applyBorder="1" applyAlignment="1">
      <alignment horizontal="left" vertical="center"/>
    </xf>
    <xf numFmtId="0" fontId="4" fillId="0" borderId="12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right" vertical="center"/>
    </xf>
    <xf numFmtId="0" fontId="7" fillId="0" borderId="4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7" fillId="0" borderId="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left" vertical="center"/>
    </xf>
    <xf numFmtId="0" fontId="7" fillId="0" borderId="12" xfId="3" applyFont="1" applyFill="1" applyBorder="1" applyAlignment="1">
      <alignment horizontal="left" vertical="center"/>
    </xf>
    <xf numFmtId="0" fontId="7" fillId="0" borderId="12" xfId="3" applyNumberFormat="1" applyFont="1" applyFill="1" applyBorder="1" applyAlignment="1">
      <alignment vertical="center"/>
    </xf>
    <xf numFmtId="0" fontId="4" fillId="0" borderId="12" xfId="3" applyNumberFormat="1" applyFont="1" applyFill="1" applyBorder="1" applyAlignment="1">
      <alignment vertical="center"/>
    </xf>
    <xf numFmtId="0" fontId="7" fillId="0" borderId="5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5" xfId="3" applyNumberFormat="1" applyFont="1" applyFill="1" applyBorder="1" applyAlignment="1">
      <alignment vertical="center"/>
    </xf>
    <xf numFmtId="0" fontId="10" fillId="0" borderId="4" xfId="3" applyNumberFormat="1" applyFont="1" applyFill="1" applyBorder="1" applyAlignment="1">
      <alignment horizontal="left" vertical="center"/>
    </xf>
    <xf numFmtId="0" fontId="10" fillId="0" borderId="0" xfId="3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left" vertical="center"/>
    </xf>
    <xf numFmtId="0" fontId="11" fillId="0" borderId="5" xfId="1" applyNumberFormat="1" applyFont="1" applyFill="1" applyBorder="1" applyAlignment="1">
      <alignment horizontal="left" vertical="center"/>
    </xf>
    <xf numFmtId="0" fontId="7" fillId="0" borderId="13" xfId="3" applyNumberFormat="1" applyFont="1" applyFill="1" applyBorder="1" applyAlignment="1">
      <alignment vertical="center"/>
    </xf>
    <xf numFmtId="0" fontId="7" fillId="0" borderId="4" xfId="3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left" vertical="center"/>
    </xf>
    <xf numFmtId="0" fontId="10" fillId="0" borderId="13" xfId="3" applyNumberFormat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vertical="center"/>
    </xf>
    <xf numFmtId="0" fontId="7" fillId="0" borderId="5" xfId="3" applyNumberFormat="1" applyFont="1" applyFill="1" applyBorder="1" applyAlignment="1">
      <alignment horizontal="left" vertical="center"/>
    </xf>
    <xf numFmtId="0" fontId="7" fillId="0" borderId="13" xfId="3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right" vertical="center"/>
    </xf>
    <xf numFmtId="0" fontId="7" fillId="0" borderId="14" xfId="3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0" fontId="7" fillId="0" borderId="15" xfId="3" applyNumberFormat="1" applyFont="1" applyFill="1" applyBorder="1" applyAlignment="1">
      <alignment horizontal="left" vertical="center"/>
    </xf>
    <xf numFmtId="0" fontId="7" fillId="0" borderId="7" xfId="3" applyFont="1" applyFill="1" applyBorder="1" applyAlignment="1">
      <alignment vertical="center"/>
    </xf>
    <xf numFmtId="0" fontId="7" fillId="0" borderId="16" xfId="3" applyFont="1" applyFill="1" applyBorder="1" applyAlignment="1">
      <alignment vertical="center"/>
    </xf>
    <xf numFmtId="0" fontId="4" fillId="0" borderId="17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14" xfId="3" quotePrefix="1" applyFont="1" applyFill="1" applyBorder="1" applyAlignment="1">
      <alignment horizontal="center" vertical="center"/>
    </xf>
    <xf numFmtId="0" fontId="4" fillId="0" borderId="14" xfId="3" applyNumberFormat="1" applyFont="1" applyFill="1" applyBorder="1" applyAlignment="1">
      <alignment horizontal="right" vertical="center"/>
    </xf>
    <xf numFmtId="165" fontId="4" fillId="0" borderId="14" xfId="3" applyNumberFormat="1" applyFont="1" applyFill="1" applyBorder="1" applyAlignment="1">
      <alignment horizontal="center" vertical="center"/>
    </xf>
    <xf numFmtId="165" fontId="4" fillId="0" borderId="18" xfId="3" applyNumberFormat="1" applyFont="1" applyFill="1" applyBorder="1" applyAlignment="1">
      <alignment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vertical="center"/>
    </xf>
    <xf numFmtId="0" fontId="4" fillId="0" borderId="21" xfId="3" applyFont="1" applyFill="1" applyBorder="1" applyAlignment="1">
      <alignment vertical="center"/>
    </xf>
    <xf numFmtId="0" fontId="4" fillId="0" borderId="22" xfId="3" applyFont="1" applyFill="1" applyBorder="1" applyAlignment="1">
      <alignment vertical="center"/>
    </xf>
    <xf numFmtId="165" fontId="4" fillId="0" borderId="21" xfId="3" applyNumberFormat="1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43" fontId="7" fillId="0" borderId="0" xfId="1" applyFont="1" applyFill="1" applyAlignment="1">
      <alignment vertical="center"/>
    </xf>
    <xf numFmtId="43" fontId="7" fillId="0" borderId="0" xfId="3" applyNumberFormat="1" applyFont="1" applyFill="1" applyAlignment="1">
      <alignment vertical="center"/>
    </xf>
    <xf numFmtId="0" fontId="4" fillId="0" borderId="4" xfId="3" applyNumberFormat="1" applyFont="1" applyFill="1" applyBorder="1" applyAlignment="1">
      <alignment horizontal="left" vertical="center"/>
    </xf>
    <xf numFmtId="0" fontId="4" fillId="0" borderId="21" xfId="3" applyFont="1" applyFill="1" applyBorder="1" applyAlignment="1">
      <alignment horizontal="center" vertical="center"/>
    </xf>
    <xf numFmtId="2" fontId="4" fillId="0" borderId="23" xfId="3" applyNumberFormat="1" applyFont="1" applyFill="1" applyBorder="1" applyAlignment="1">
      <alignment vertical="center"/>
    </xf>
    <xf numFmtId="3" fontId="7" fillId="0" borderId="0" xfId="3" applyNumberFormat="1" applyFont="1" applyFill="1" applyAlignment="1">
      <alignment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14" xfId="3" applyNumberFormat="1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25" xfId="3" quotePrefix="1" applyFont="1" applyFill="1" applyBorder="1" applyAlignment="1">
      <alignment horizontal="center" vertical="center"/>
    </xf>
    <xf numFmtId="0" fontId="4" fillId="0" borderId="25" xfId="3" applyNumberFormat="1" applyFont="1" applyFill="1" applyBorder="1" applyAlignment="1">
      <alignment horizontal="right" vertical="center"/>
    </xf>
    <xf numFmtId="165" fontId="4" fillId="0" borderId="25" xfId="3" applyNumberFormat="1" applyFont="1" applyFill="1" applyBorder="1" applyAlignment="1">
      <alignment horizontal="center" vertical="center"/>
    </xf>
    <xf numFmtId="165" fontId="4" fillId="0" borderId="26" xfId="3" applyNumberFormat="1" applyFont="1" applyFill="1" applyBorder="1" applyAlignment="1">
      <alignment vertical="center"/>
    </xf>
    <xf numFmtId="0" fontId="4" fillId="0" borderId="27" xfId="3" applyNumberFormat="1" applyFont="1" applyFill="1" applyBorder="1" applyAlignment="1">
      <alignment horizontal="center" vertical="center"/>
    </xf>
    <xf numFmtId="0" fontId="4" fillId="0" borderId="25" xfId="3" applyNumberFormat="1" applyFont="1" applyFill="1" applyBorder="1" applyAlignment="1">
      <alignment vertical="center"/>
    </xf>
    <xf numFmtId="0" fontId="4" fillId="0" borderId="19" xfId="3" applyNumberFormat="1" applyFont="1" applyFill="1" applyBorder="1" applyAlignment="1">
      <alignment horizontal="center" vertical="center"/>
    </xf>
    <xf numFmtId="0" fontId="4" fillId="0" borderId="28" xfId="3" applyNumberFormat="1" applyFont="1" applyFill="1" applyBorder="1" applyAlignment="1">
      <alignment horizontal="center" vertical="center"/>
    </xf>
    <xf numFmtId="0" fontId="4" fillId="0" borderId="17" xfId="3" applyNumberFormat="1" applyFont="1" applyFill="1" applyBorder="1" applyAlignment="1">
      <alignment horizontal="center" vertical="center"/>
    </xf>
    <xf numFmtId="0" fontId="4" fillId="0" borderId="28" xfId="3" applyFont="1" applyFill="1" applyBorder="1" applyAlignment="1">
      <alignment horizontal="center" vertical="center"/>
    </xf>
    <xf numFmtId="0" fontId="4" fillId="0" borderId="29" xfId="3" applyFont="1" applyFill="1" applyBorder="1" applyAlignment="1">
      <alignment horizontal="center" vertical="center"/>
    </xf>
    <xf numFmtId="0" fontId="4" fillId="0" borderId="30" xfId="3" applyNumberFormat="1" applyFont="1" applyFill="1" applyBorder="1" applyAlignment="1">
      <alignment horizontal="center" vertical="center"/>
    </xf>
    <xf numFmtId="0" fontId="4" fillId="0" borderId="17" xfId="3" applyNumberFormat="1" applyFont="1" applyFill="1" applyBorder="1" applyAlignment="1">
      <alignment vertical="center"/>
    </xf>
    <xf numFmtId="0" fontId="15" fillId="0" borderId="14" xfId="3" applyNumberFormat="1" applyFont="1" applyFill="1" applyBorder="1" applyAlignment="1" applyProtection="1">
      <alignment horizontal="center" vertical="center"/>
      <protection locked="0"/>
    </xf>
    <xf numFmtId="0" fontId="4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vertical="center"/>
    </xf>
    <xf numFmtId="0" fontId="7" fillId="0" borderId="28" xfId="3" applyFont="1" applyFill="1" applyBorder="1" applyAlignment="1">
      <alignment vertical="center" wrapText="1"/>
    </xf>
    <xf numFmtId="0" fontId="7" fillId="0" borderId="2" xfId="3" applyNumberFormat="1" applyFont="1" applyFill="1" applyBorder="1" applyAlignment="1">
      <alignment horizontal="right" vertical="center"/>
    </xf>
    <xf numFmtId="0" fontId="4" fillId="0" borderId="24" xfId="3" applyNumberFormat="1" applyFont="1" applyFill="1" applyBorder="1" applyAlignment="1">
      <alignment vertical="center"/>
    </xf>
    <xf numFmtId="0" fontId="4" fillId="0" borderId="13" xfId="3" applyNumberFormat="1" applyFont="1" applyFill="1" applyBorder="1" applyAlignment="1">
      <alignment vertical="center"/>
    </xf>
    <xf numFmtId="0" fontId="7" fillId="0" borderId="33" xfId="3" applyNumberFormat="1" applyFont="1" applyFill="1" applyBorder="1" applyAlignment="1">
      <alignment vertical="center"/>
    </xf>
    <xf numFmtId="0" fontId="4" fillId="0" borderId="7" xfId="3" applyNumberFormat="1" applyFont="1" applyFill="1" applyBorder="1" applyAlignment="1">
      <alignment vertical="center"/>
    </xf>
    <xf numFmtId="0" fontId="7" fillId="0" borderId="34" xfId="3" applyNumberFormat="1" applyFont="1" applyFill="1" applyBorder="1" applyAlignment="1">
      <alignment vertical="center"/>
    </xf>
    <xf numFmtId="0" fontId="4" fillId="0" borderId="35" xfId="3" applyNumberFormat="1" applyFont="1" applyFill="1" applyBorder="1" applyAlignment="1">
      <alignment vertical="center"/>
    </xf>
    <xf numFmtId="0" fontId="4" fillId="0" borderId="33" xfId="3" applyNumberFormat="1" applyFont="1" applyFill="1" applyBorder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0" borderId="36" xfId="3" applyNumberFormat="1" applyFont="1" applyFill="1" applyBorder="1" applyAlignment="1">
      <alignment vertical="center"/>
    </xf>
    <xf numFmtId="0" fontId="4" fillId="0" borderId="6" xfId="3" applyFont="1" applyFill="1" applyBorder="1" applyAlignment="1">
      <alignment horizontal="left" vertical="center"/>
    </xf>
    <xf numFmtId="0" fontId="7" fillId="0" borderId="16" xfId="3" applyNumberFormat="1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vertical="center"/>
    </xf>
    <xf numFmtId="0" fontId="7" fillId="0" borderId="14" xfId="3" applyFont="1" applyFill="1" applyBorder="1" applyAlignment="1">
      <alignment vertical="center"/>
    </xf>
    <xf numFmtId="0" fontId="7" fillId="0" borderId="19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vertical="center"/>
    </xf>
    <xf numFmtId="0" fontId="17" fillId="0" borderId="19" xfId="3" applyFont="1" applyFill="1" applyBorder="1" applyAlignment="1">
      <alignment vertical="center"/>
    </xf>
    <xf numFmtId="0" fontId="4" fillId="0" borderId="19" xfId="3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7" fillId="0" borderId="25" xfId="3" applyFont="1" applyFill="1" applyBorder="1" applyAlignment="1">
      <alignment vertical="center"/>
    </xf>
    <xf numFmtId="0" fontId="4" fillId="0" borderId="14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3" quotePrefix="1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vertical="center"/>
    </xf>
    <xf numFmtId="0" fontId="7" fillId="0" borderId="14" xfId="3" quotePrefix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7" fillId="0" borderId="14" xfId="3" quotePrefix="1" applyFont="1" applyFill="1" applyBorder="1" applyAlignment="1">
      <alignment vertical="center"/>
    </xf>
    <xf numFmtId="165" fontId="7" fillId="0" borderId="14" xfId="3" applyNumberFormat="1" applyFont="1" applyFill="1" applyBorder="1" applyAlignment="1">
      <alignment vertical="center"/>
    </xf>
    <xf numFmtId="0" fontId="0" fillId="0" borderId="14" xfId="0" applyBorder="1"/>
    <xf numFmtId="0" fontId="7" fillId="0" borderId="17" xfId="3" applyNumberFormat="1" applyFont="1" applyFill="1" applyBorder="1" applyAlignment="1">
      <alignment horizontal="center" vertical="center"/>
    </xf>
    <xf numFmtId="165" fontId="7" fillId="0" borderId="17" xfId="3" applyNumberFormat="1" applyFont="1" applyFill="1" applyBorder="1" applyAlignment="1">
      <alignment horizontal="center" vertical="center"/>
    </xf>
    <xf numFmtId="165" fontId="7" fillId="0" borderId="31" xfId="3" applyNumberFormat="1" applyFont="1" applyFill="1" applyBorder="1" applyAlignment="1">
      <alignment horizontal="center" vertical="center"/>
    </xf>
    <xf numFmtId="0" fontId="7" fillId="0" borderId="17" xfId="3" quotePrefix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0" fillId="0" borderId="0" xfId="0" applyAlignment="1">
      <alignment horizontal="center"/>
    </xf>
    <xf numFmtId="167" fontId="7" fillId="0" borderId="14" xfId="3" applyNumberFormat="1" applyFont="1" applyFill="1" applyBorder="1" applyAlignment="1">
      <alignment horizontal="center" vertical="center"/>
    </xf>
    <xf numFmtId="167" fontId="0" fillId="0" borderId="14" xfId="0" applyNumberFormat="1" applyBorder="1" applyAlignment="1">
      <alignment horizont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165" fontId="7" fillId="0" borderId="0" xfId="3" applyNumberFormat="1" applyFont="1" applyFill="1" applyBorder="1" applyAlignment="1">
      <alignment vertical="center"/>
    </xf>
    <xf numFmtId="0" fontId="19" fillId="0" borderId="14" xfId="3" applyFont="1" applyFill="1" applyBorder="1" applyAlignment="1">
      <alignment horizontal="center" vertical="center"/>
    </xf>
    <xf numFmtId="43" fontId="20" fillId="0" borderId="0" xfId="3" applyNumberFormat="1" applyFont="1" applyFill="1" applyAlignment="1">
      <alignment vertical="center"/>
    </xf>
    <xf numFmtId="0" fontId="21" fillId="0" borderId="14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0" xfId="3" quotePrefix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right"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/>
    </xf>
    <xf numFmtId="0" fontId="20" fillId="0" borderId="14" xfId="3" applyFont="1" applyFill="1" applyBorder="1" applyAlignment="1">
      <alignment horizontal="center" vertical="center"/>
    </xf>
    <xf numFmtId="0" fontId="20" fillId="0" borderId="19" xfId="3" applyFont="1" applyFill="1" applyBorder="1" applyAlignment="1">
      <alignment horizontal="center" vertical="center"/>
    </xf>
    <xf numFmtId="167" fontId="20" fillId="0" borderId="14" xfId="3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center" vertical="center"/>
    </xf>
    <xf numFmtId="0" fontId="20" fillId="0" borderId="0" xfId="3" applyFont="1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43" fontId="20" fillId="0" borderId="0" xfId="1" applyFont="1" applyFill="1" applyAlignment="1">
      <alignment vertical="center"/>
    </xf>
    <xf numFmtId="0" fontId="20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horizontal="left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4" fillId="0" borderId="14" xfId="3" applyNumberFormat="1" applyFont="1" applyFill="1" applyBorder="1" applyAlignment="1">
      <alignment vertical="center"/>
    </xf>
    <xf numFmtId="0" fontId="4" fillId="0" borderId="8" xfId="3" applyNumberFormat="1" applyFont="1" applyFill="1" applyBorder="1" applyAlignment="1">
      <alignment horizontal="left" vertical="center"/>
    </xf>
    <xf numFmtId="0" fontId="23" fillId="0" borderId="14" xfId="3" applyNumberFormat="1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center" vertical="center"/>
    </xf>
    <xf numFmtId="166" fontId="3" fillId="0" borderId="0" xfId="1" applyNumberFormat="1" applyFont="1" applyFill="1" applyAlignment="1">
      <alignment vertical="center"/>
    </xf>
    <xf numFmtId="165" fontId="4" fillId="0" borderId="14" xfId="3" applyNumberFormat="1" applyFont="1" applyFill="1" applyBorder="1" applyAlignment="1">
      <alignment vertical="center"/>
    </xf>
    <xf numFmtId="0" fontId="24" fillId="0" borderId="25" xfId="3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3" applyFont="1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4" fillId="0" borderId="14" xfId="3" applyNumberFormat="1" applyFont="1" applyFill="1" applyBorder="1" applyAlignment="1">
      <alignment horizontal="center" vertical="center"/>
    </xf>
    <xf numFmtId="0" fontId="22" fillId="0" borderId="14" xfId="0" applyFont="1" applyBorder="1"/>
    <xf numFmtId="0" fontId="31" fillId="0" borderId="0" xfId="0" applyFont="1"/>
    <xf numFmtId="0" fontId="30" fillId="0" borderId="4" xfId="3" applyNumberFormat="1" applyFont="1" applyFill="1" applyBorder="1" applyAlignment="1">
      <alignment horizontal="left" vertical="center"/>
    </xf>
    <xf numFmtId="0" fontId="32" fillId="0" borderId="4" xfId="3" applyNumberFormat="1" applyFont="1" applyFill="1" applyBorder="1" applyAlignment="1">
      <alignment horizontal="left" vertical="center"/>
    </xf>
    <xf numFmtId="0" fontId="30" fillId="0" borderId="14" xfId="3" applyFont="1" applyFill="1" applyBorder="1" applyAlignment="1">
      <alignment horizontal="center" vertical="center"/>
    </xf>
    <xf numFmtId="0" fontId="33" fillId="0" borderId="14" xfId="3" applyNumberFormat="1" applyFont="1" applyFill="1" applyBorder="1" applyAlignment="1" applyProtection="1">
      <alignment horizontal="center" vertical="center"/>
      <protection locked="0"/>
    </xf>
    <xf numFmtId="0" fontId="30" fillId="0" borderId="25" xfId="3" applyFont="1" applyFill="1" applyBorder="1" applyAlignment="1">
      <alignment horizontal="center" vertical="center"/>
    </xf>
    <xf numFmtId="0" fontId="30" fillId="0" borderId="14" xfId="3" applyNumberFormat="1" applyFont="1" applyFill="1" applyBorder="1" applyAlignment="1">
      <alignment horizontal="center" vertical="center"/>
    </xf>
    <xf numFmtId="0" fontId="30" fillId="0" borderId="19" xfId="3" applyNumberFormat="1" applyFont="1" applyFill="1" applyBorder="1" applyAlignment="1">
      <alignment horizontal="center" vertical="center"/>
    </xf>
    <xf numFmtId="0" fontId="30" fillId="0" borderId="30" xfId="3" applyNumberFormat="1" applyFont="1" applyFill="1" applyBorder="1" applyAlignment="1">
      <alignment horizontal="center" vertical="center"/>
    </xf>
    <xf numFmtId="0" fontId="30" fillId="0" borderId="17" xfId="3" applyNumberFormat="1" applyFont="1" applyFill="1" applyBorder="1" applyAlignment="1">
      <alignment horizontal="center" vertical="center"/>
    </xf>
    <xf numFmtId="0" fontId="30" fillId="0" borderId="15" xfId="3" applyNumberFormat="1" applyFont="1" applyFill="1" applyBorder="1" applyAlignment="1">
      <alignment horizontal="center" vertical="center"/>
    </xf>
    <xf numFmtId="0" fontId="31" fillId="0" borderId="25" xfId="3" applyFont="1" applyFill="1" applyBorder="1" applyAlignment="1">
      <alignment horizontal="center" vertical="center"/>
    </xf>
    <xf numFmtId="0" fontId="30" fillId="0" borderId="28" xfId="3" applyFont="1" applyFill="1" applyBorder="1" applyAlignment="1">
      <alignment horizontal="center" vertical="center"/>
    </xf>
    <xf numFmtId="0" fontId="31" fillId="0" borderId="14" xfId="3" applyFont="1" applyFill="1" applyBorder="1" applyAlignment="1">
      <alignment horizontal="center" vertical="center"/>
    </xf>
    <xf numFmtId="0" fontId="31" fillId="0" borderId="19" xfId="3" applyFont="1" applyFill="1" applyBorder="1" applyAlignment="1">
      <alignment horizontal="center" vertical="center"/>
    </xf>
    <xf numFmtId="0" fontId="30" fillId="0" borderId="14" xfId="3" applyNumberFormat="1" applyFont="1" applyFill="1" applyBorder="1" applyAlignment="1">
      <alignment vertical="center"/>
    </xf>
    <xf numFmtId="0" fontId="30" fillId="0" borderId="28" xfId="3" applyNumberFormat="1" applyFont="1" applyFill="1" applyBorder="1" applyAlignment="1">
      <alignment horizontal="center" vertical="center"/>
    </xf>
    <xf numFmtId="0" fontId="31" fillId="0" borderId="0" xfId="3" applyFont="1" applyFill="1" applyAlignment="1">
      <alignment vertical="center"/>
    </xf>
    <xf numFmtId="166" fontId="30" fillId="0" borderId="0" xfId="1" applyNumberFormat="1" applyFont="1" applyFill="1" applyAlignment="1">
      <alignment vertical="center"/>
    </xf>
    <xf numFmtId="166" fontId="31" fillId="0" borderId="0" xfId="1" applyNumberFormat="1" applyFont="1" applyFill="1" applyAlignment="1">
      <alignment vertical="center"/>
    </xf>
    <xf numFmtId="43" fontId="31" fillId="0" borderId="0" xfId="3" applyNumberFormat="1" applyFont="1" applyFill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0" xfId="3" quotePrefix="1" applyFont="1" applyFill="1" applyBorder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center" vertical="center"/>
    </xf>
    <xf numFmtId="0" fontId="22" fillId="0" borderId="17" xfId="3" applyNumberFormat="1" applyFont="1" applyFill="1" applyBorder="1" applyAlignment="1">
      <alignment horizontal="center" vertical="center"/>
    </xf>
    <xf numFmtId="0" fontId="22" fillId="0" borderId="28" xfId="3" applyFont="1" applyFill="1" applyBorder="1" applyAlignment="1">
      <alignment horizontal="center" vertical="center"/>
    </xf>
    <xf numFmtId="0" fontId="22" fillId="0" borderId="14" xfId="3" applyNumberFormat="1" applyFont="1" applyFill="1" applyBorder="1" applyAlignment="1">
      <alignment horizontal="center" vertical="center"/>
    </xf>
    <xf numFmtId="0" fontId="22" fillId="0" borderId="14" xfId="3" applyNumberFormat="1" applyFont="1" applyFill="1" applyBorder="1" applyAlignment="1">
      <alignment vertical="center"/>
    </xf>
    <xf numFmtId="0" fontId="22" fillId="0" borderId="19" xfId="3" applyNumberFormat="1" applyFont="1" applyFill="1" applyBorder="1" applyAlignment="1">
      <alignment horizontal="center" vertical="center"/>
    </xf>
    <xf numFmtId="0" fontId="22" fillId="0" borderId="28" xfId="3" applyNumberFormat="1" applyFont="1" applyFill="1" applyBorder="1" applyAlignment="1">
      <alignment horizontal="center" vertical="center"/>
    </xf>
    <xf numFmtId="0" fontId="22" fillId="0" borderId="30" xfId="3" applyNumberFormat="1" applyFont="1" applyFill="1" applyBorder="1" applyAlignment="1">
      <alignment horizontal="center" vertical="center"/>
    </xf>
    <xf numFmtId="0" fontId="22" fillId="0" borderId="15" xfId="3" applyNumberFormat="1" applyFont="1" applyFill="1" applyBorder="1" applyAlignment="1">
      <alignment horizontal="center" vertical="center"/>
    </xf>
    <xf numFmtId="0" fontId="28" fillId="0" borderId="14" xfId="3" applyNumberFormat="1" applyFont="1" applyFill="1" applyBorder="1" applyAlignment="1" applyProtection="1">
      <alignment horizontal="center" vertical="center"/>
      <protection locked="0"/>
    </xf>
    <xf numFmtId="0" fontId="38" fillId="0" borderId="4" xfId="3" applyNumberFormat="1" applyFont="1" applyFill="1" applyBorder="1" applyAlignment="1">
      <alignment horizontal="left" vertical="center"/>
    </xf>
    <xf numFmtId="0" fontId="38" fillId="0" borderId="0" xfId="3" applyNumberFormat="1" applyFont="1" applyFill="1" applyBorder="1" applyAlignment="1">
      <alignment horizontal="left" vertical="center"/>
    </xf>
    <xf numFmtId="0" fontId="23" fillId="0" borderId="0" xfId="3" applyNumberFormat="1" applyFont="1" applyFill="1" applyBorder="1" applyAlignment="1">
      <alignment vertical="center"/>
    </xf>
    <xf numFmtId="0" fontId="23" fillId="0" borderId="0" xfId="3" applyNumberFormat="1" applyFont="1" applyFill="1" applyBorder="1" applyAlignment="1">
      <alignment horizontal="left" vertical="center"/>
    </xf>
    <xf numFmtId="0" fontId="23" fillId="0" borderId="4" xfId="3" applyNumberFormat="1" applyFont="1" applyFill="1" applyBorder="1" applyAlignment="1">
      <alignment horizontal="left" vertical="center"/>
    </xf>
    <xf numFmtId="0" fontId="24" fillId="0" borderId="4" xfId="3" applyNumberFormat="1" applyFont="1" applyFill="1" applyBorder="1" applyAlignment="1">
      <alignment horizontal="left" vertical="center"/>
    </xf>
    <xf numFmtId="0" fontId="23" fillId="0" borderId="0" xfId="1" applyNumberFormat="1" applyFont="1" applyFill="1" applyBorder="1" applyAlignment="1">
      <alignment horizontal="left" vertical="center"/>
    </xf>
    <xf numFmtId="0" fontId="24" fillId="0" borderId="0" xfId="3" applyNumberFormat="1" applyFont="1" applyFill="1" applyBorder="1" applyAlignment="1">
      <alignment horizontal="right" vertical="center"/>
    </xf>
    <xf numFmtId="0" fontId="39" fillId="0" borderId="14" xfId="3" applyNumberFormat="1" applyFont="1" applyFill="1" applyBorder="1" applyAlignment="1" applyProtection="1">
      <alignment horizontal="center" vertical="center"/>
      <protection locked="0"/>
    </xf>
    <xf numFmtId="0" fontId="39" fillId="0" borderId="25" xfId="3" applyNumberFormat="1" applyFont="1" applyFill="1" applyBorder="1" applyAlignment="1" applyProtection="1">
      <alignment horizontal="center" vertical="center"/>
      <protection locked="0"/>
    </xf>
    <xf numFmtId="0" fontId="24" fillId="0" borderId="14" xfId="3" applyNumberFormat="1" applyFont="1" applyFill="1" applyBorder="1" applyAlignment="1">
      <alignment horizontal="right" vertical="center"/>
    </xf>
    <xf numFmtId="0" fontId="24" fillId="0" borderId="25" xfId="3" applyNumberFormat="1" applyFont="1" applyFill="1" applyBorder="1" applyAlignment="1">
      <alignment horizontal="center" vertical="center"/>
    </xf>
    <xf numFmtId="0" fontId="23" fillId="0" borderId="24" xfId="3" applyNumberFormat="1" applyFont="1" applyFill="1" applyBorder="1" applyAlignment="1">
      <alignment horizontal="left" vertical="center"/>
    </xf>
    <xf numFmtId="0" fontId="24" fillId="0" borderId="12" xfId="3" applyNumberFormat="1" applyFont="1" applyFill="1" applyBorder="1" applyAlignment="1">
      <alignment horizontal="right" vertical="center"/>
    </xf>
    <xf numFmtId="164" fontId="23" fillId="0" borderId="12" xfId="1" applyNumberFormat="1" applyFont="1" applyFill="1" applyBorder="1" applyAlignment="1">
      <alignment vertical="center"/>
    </xf>
    <xf numFmtId="0" fontId="23" fillId="0" borderId="12" xfId="3" applyNumberFormat="1" applyFont="1" applyFill="1" applyBorder="1" applyAlignment="1">
      <alignment vertical="center"/>
    </xf>
    <xf numFmtId="0" fontId="23" fillId="0" borderId="13" xfId="3" applyNumberFormat="1" applyFont="1" applyFill="1" applyBorder="1" applyAlignment="1">
      <alignment vertical="center"/>
    </xf>
    <xf numFmtId="164" fontId="23" fillId="0" borderId="0" xfId="1" applyNumberFormat="1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25" fillId="0" borderId="0" xfId="3" applyNumberFormat="1" applyFont="1" applyFill="1" applyBorder="1" applyAlignment="1">
      <alignment vertical="center"/>
    </xf>
    <xf numFmtId="0" fontId="23" fillId="0" borderId="15" xfId="3" applyNumberFormat="1" applyFont="1" applyFill="1" applyBorder="1" applyAlignment="1">
      <alignment vertical="center"/>
    </xf>
    <xf numFmtId="0" fontId="24" fillId="0" borderId="7" xfId="3" applyNumberFormat="1" applyFont="1" applyFill="1" applyBorder="1" applyAlignment="1">
      <alignment horizontal="right" vertical="center"/>
    </xf>
    <xf numFmtId="0" fontId="24" fillId="0" borderId="7" xfId="3" applyFont="1" applyFill="1" applyBorder="1" applyAlignment="1">
      <alignment vertical="center"/>
    </xf>
    <xf numFmtId="0" fontId="25" fillId="0" borderId="7" xfId="3" applyNumberFormat="1" applyFont="1" applyFill="1" applyBorder="1" applyAlignment="1">
      <alignment vertical="center"/>
    </xf>
    <xf numFmtId="0" fontId="23" fillId="0" borderId="7" xfId="3" applyNumberFormat="1" applyFont="1" applyFill="1" applyBorder="1" applyAlignment="1">
      <alignment horizontal="center" vertical="center"/>
    </xf>
    <xf numFmtId="0" fontId="23" fillId="0" borderId="34" xfId="3" applyNumberFormat="1" applyFont="1" applyFill="1" applyBorder="1" applyAlignment="1">
      <alignment horizontal="left" vertical="center"/>
    </xf>
    <xf numFmtId="0" fontId="23" fillId="0" borderId="33" xfId="3" applyNumberFormat="1" applyFont="1" applyFill="1" applyBorder="1" applyAlignment="1">
      <alignment horizontal="left" vertical="center"/>
    </xf>
    <xf numFmtId="0" fontId="20" fillId="0" borderId="13" xfId="3" applyNumberFormat="1" applyFont="1" applyFill="1" applyBorder="1" applyAlignment="1">
      <alignment vertical="center"/>
    </xf>
    <xf numFmtId="0" fontId="20" fillId="0" borderId="13" xfId="3" applyNumberFormat="1" applyFont="1" applyFill="1" applyBorder="1" applyAlignment="1">
      <alignment horizontal="left" vertical="center"/>
    </xf>
    <xf numFmtId="0" fontId="3" fillId="0" borderId="13" xfId="3" applyNumberFormat="1" applyFont="1" applyFill="1" applyBorder="1" applyAlignment="1">
      <alignment vertical="center"/>
    </xf>
    <xf numFmtId="0" fontId="29" fillId="0" borderId="14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vertical="center"/>
    </xf>
    <xf numFmtId="0" fontId="24" fillId="0" borderId="24" xfId="3" applyNumberFormat="1" applyFont="1" applyFill="1" applyBorder="1" applyAlignment="1">
      <alignment vertical="center"/>
    </xf>
    <xf numFmtId="0" fontId="24" fillId="0" borderId="12" xfId="3" applyNumberFormat="1" applyFont="1" applyFill="1" applyBorder="1" applyAlignment="1">
      <alignment vertical="center"/>
    </xf>
    <xf numFmtId="0" fontId="24" fillId="0" borderId="35" xfId="3" applyNumberFormat="1" applyFont="1" applyFill="1" applyBorder="1" applyAlignment="1">
      <alignment vertical="center"/>
    </xf>
    <xf numFmtId="0" fontId="24" fillId="0" borderId="15" xfId="3" applyNumberFormat="1" applyFont="1" applyFill="1" applyBorder="1" applyAlignment="1">
      <alignment vertical="center"/>
    </xf>
    <xf numFmtId="0" fontId="24" fillId="0" borderId="7" xfId="3" applyNumberFormat="1" applyFont="1" applyFill="1" applyBorder="1" applyAlignment="1">
      <alignment vertical="center"/>
    </xf>
    <xf numFmtId="0" fontId="24" fillId="0" borderId="34" xfId="3" applyNumberFormat="1" applyFont="1" applyFill="1" applyBorder="1" applyAlignment="1">
      <alignment vertical="center"/>
    </xf>
    <xf numFmtId="0" fontId="21" fillId="0" borderId="0" xfId="3" quotePrefix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0" fontId="22" fillId="0" borderId="12" xfId="3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center"/>
    </xf>
    <xf numFmtId="165" fontId="21" fillId="0" borderId="0" xfId="3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vertical="center"/>
    </xf>
    <xf numFmtId="0" fontId="28" fillId="0" borderId="19" xfId="3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30" fillId="0" borderId="17" xfId="3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/>
    </xf>
    <xf numFmtId="0" fontId="30" fillId="0" borderId="29" xfId="3" applyFont="1" applyFill="1" applyBorder="1" applyAlignment="1">
      <alignment horizontal="center" vertical="center"/>
    </xf>
    <xf numFmtId="0" fontId="30" fillId="0" borderId="31" xfId="3" applyFont="1" applyFill="1" applyBorder="1" applyAlignment="1">
      <alignment horizontal="center" vertical="center"/>
    </xf>
    <xf numFmtId="0" fontId="31" fillId="0" borderId="25" xfId="3" applyFont="1" applyFill="1" applyBorder="1" applyAlignment="1">
      <alignment vertical="center"/>
    </xf>
    <xf numFmtId="0" fontId="31" fillId="0" borderId="14" xfId="3" applyFont="1" applyFill="1" applyBorder="1" applyAlignment="1">
      <alignment vertical="center"/>
    </xf>
    <xf numFmtId="0" fontId="33" fillId="0" borderId="14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31" fillId="0" borderId="15" xfId="3" applyFont="1" applyFill="1" applyBorder="1" applyAlignment="1">
      <alignment horizontal="center" vertical="center"/>
    </xf>
    <xf numFmtId="43" fontId="31" fillId="0" borderId="0" xfId="1" applyFont="1" applyFill="1" applyAlignment="1">
      <alignment vertical="center"/>
    </xf>
    <xf numFmtId="43" fontId="22" fillId="0" borderId="0" xfId="1" applyFont="1" applyFill="1" applyAlignment="1">
      <alignment vertical="center"/>
    </xf>
    <xf numFmtId="0" fontId="24" fillId="0" borderId="17" xfId="3" applyNumberFormat="1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0" fontId="21" fillId="0" borderId="14" xfId="0" applyFont="1" applyBorder="1" applyAlignment="1">
      <alignment horizontal="center"/>
    </xf>
    <xf numFmtId="0" fontId="15" fillId="0" borderId="0" xfId="3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vertical="center"/>
    </xf>
    <xf numFmtId="0" fontId="24" fillId="0" borderId="14" xfId="3" applyNumberFormat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horizontal="left" vertical="center"/>
    </xf>
    <xf numFmtId="0" fontId="24" fillId="0" borderId="24" xfId="3" applyFont="1" applyFill="1" applyBorder="1" applyAlignment="1">
      <alignment horizontal="center" vertical="center"/>
    </xf>
    <xf numFmtId="164" fontId="23" fillId="0" borderId="0" xfId="1" applyNumberFormat="1" applyFont="1" applyFill="1" applyBorder="1" applyAlignment="1">
      <alignment vertical="center"/>
    </xf>
    <xf numFmtId="0" fontId="4" fillId="0" borderId="25" xfId="3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1" fillId="0" borderId="33" xfId="0" applyFont="1" applyBorder="1" applyAlignment="1"/>
    <xf numFmtId="0" fontId="21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3" fontId="30" fillId="0" borderId="0" xfId="3" applyNumberFormat="1" applyFont="1" applyFill="1" applyAlignment="1">
      <alignment vertical="center"/>
    </xf>
    <xf numFmtId="0" fontId="28" fillId="0" borderId="14" xfId="3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4" xfId="3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horizontal="left" vertical="center"/>
    </xf>
    <xf numFmtId="0" fontId="21" fillId="0" borderId="0" xfId="1" applyNumberFormat="1" applyFont="1" applyFill="1" applyBorder="1" applyAlignment="1">
      <alignment horizontal="left" vertical="center"/>
    </xf>
    <xf numFmtId="0" fontId="21" fillId="0" borderId="5" xfId="3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vertical="center"/>
    </xf>
    <xf numFmtId="0" fontId="22" fillId="0" borderId="13" xfId="3" applyNumberFormat="1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5" xfId="3" applyFont="1" applyFill="1" applyBorder="1" applyAlignment="1">
      <alignment vertical="center"/>
    </xf>
    <xf numFmtId="0" fontId="22" fillId="0" borderId="4" xfId="3" applyNumberFormat="1" applyFont="1" applyFill="1" applyBorder="1" applyAlignment="1">
      <alignment horizontal="left" vertical="center"/>
    </xf>
    <xf numFmtId="0" fontId="21" fillId="0" borderId="13" xfId="3" applyNumberFormat="1" applyFont="1" applyFill="1" applyBorder="1" applyAlignment="1">
      <alignment vertical="center"/>
    </xf>
    <xf numFmtId="0" fontId="22" fillId="0" borderId="12" xfId="3" applyNumberFormat="1" applyFont="1" applyFill="1" applyBorder="1" applyAlignment="1">
      <alignment horizontal="right" vertical="center"/>
    </xf>
    <xf numFmtId="0" fontId="21" fillId="0" borderId="24" xfId="3" applyNumberFormat="1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4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33" xfId="3" applyNumberFormat="1" applyFont="1" applyFill="1" applyBorder="1" applyAlignment="1">
      <alignment horizontal="left" vertical="center"/>
    </xf>
    <xf numFmtId="164" fontId="21" fillId="0" borderId="12" xfId="1" applyNumberFormat="1" applyFont="1" applyFill="1" applyBorder="1" applyAlignment="1">
      <alignment vertical="center"/>
    </xf>
    <xf numFmtId="0" fontId="21" fillId="0" borderId="12" xfId="3" applyNumberFormat="1" applyFont="1" applyFill="1" applyBorder="1" applyAlignment="1">
      <alignment vertical="center"/>
    </xf>
    <xf numFmtId="0" fontId="22" fillId="0" borderId="12" xfId="3" applyNumberFormat="1" applyFont="1" applyFill="1" applyBorder="1" applyAlignment="1">
      <alignment vertical="center"/>
    </xf>
    <xf numFmtId="0" fontId="22" fillId="0" borderId="35" xfId="3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165" fontId="34" fillId="0" borderId="0" xfId="3" applyNumberFormat="1" applyFont="1" applyFill="1" applyBorder="1" applyAlignment="1">
      <alignment horizontal="center" vertical="center"/>
    </xf>
    <xf numFmtId="0" fontId="34" fillId="0" borderId="30" xfId="3" applyNumberFormat="1" applyFont="1" applyFill="1" applyBorder="1" applyAlignment="1">
      <alignment horizontal="center" vertical="center"/>
    </xf>
    <xf numFmtId="0" fontId="34" fillId="0" borderId="17" xfId="3" applyNumberFormat="1" applyFont="1" applyFill="1" applyBorder="1" applyAlignment="1">
      <alignment horizontal="center" vertical="center"/>
    </xf>
    <xf numFmtId="0" fontId="34" fillId="0" borderId="15" xfId="3" applyNumberFormat="1" applyFont="1" applyFill="1" applyBorder="1" applyAlignment="1">
      <alignment horizontal="center" vertical="center"/>
    </xf>
    <xf numFmtId="0" fontId="34" fillId="0" borderId="19" xfId="3" applyNumberFormat="1" applyFont="1" applyFill="1" applyBorder="1" applyAlignment="1">
      <alignment horizontal="center" vertical="center"/>
    </xf>
    <xf numFmtId="0" fontId="35" fillId="0" borderId="0" xfId="0" applyFont="1"/>
    <xf numFmtId="0" fontId="34" fillId="0" borderId="14" xfId="3" applyFont="1" applyFill="1" applyBorder="1" applyAlignment="1">
      <alignment horizontal="left" vertical="center"/>
    </xf>
    <xf numFmtId="0" fontId="34" fillId="0" borderId="28" xfId="0" applyFont="1" applyBorder="1" applyAlignment="1">
      <alignment vertical="center" wrapText="1"/>
    </xf>
    <xf numFmtId="166" fontId="34" fillId="0" borderId="0" xfId="1" applyNumberFormat="1" applyFont="1" applyFill="1" applyAlignment="1">
      <alignment vertical="center"/>
    </xf>
    <xf numFmtId="0" fontId="41" fillId="0" borderId="14" xfId="3" applyNumberFormat="1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horizontal="center" vertical="center"/>
    </xf>
    <xf numFmtId="0" fontId="43" fillId="0" borderId="14" xfId="3" applyNumberFormat="1" applyFont="1" applyFill="1" applyBorder="1" applyAlignment="1" applyProtection="1">
      <alignment horizontal="center" vertical="center"/>
      <protection locked="0"/>
    </xf>
    <xf numFmtId="0" fontId="41" fillId="0" borderId="25" xfId="3" applyFont="1" applyFill="1" applyBorder="1" applyAlignment="1">
      <alignment horizontal="center" vertical="center"/>
    </xf>
    <xf numFmtId="0" fontId="44" fillId="0" borderId="25" xfId="3" applyFont="1" applyFill="1" applyBorder="1" applyAlignment="1">
      <alignment horizontal="center" vertical="center"/>
    </xf>
    <xf numFmtId="0" fontId="41" fillId="0" borderId="25" xfId="3" applyNumberFormat="1" applyFont="1" applyFill="1" applyBorder="1" applyAlignment="1">
      <alignment horizontal="center" vertical="center"/>
    </xf>
    <xf numFmtId="0" fontId="45" fillId="0" borderId="14" xfId="3" applyFont="1" applyFill="1" applyBorder="1" applyAlignment="1">
      <alignment horizontal="center" vertical="center"/>
    </xf>
    <xf numFmtId="0" fontId="45" fillId="0" borderId="14" xfId="3" applyNumberFormat="1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horizontal="left" vertical="center"/>
    </xf>
    <xf numFmtId="0" fontId="41" fillId="0" borderId="14" xfId="3" applyNumberFormat="1" applyFont="1" applyFill="1" applyBorder="1" applyAlignment="1">
      <alignment horizontal="left" vertical="center"/>
    </xf>
    <xf numFmtId="0" fontId="43" fillId="0" borderId="25" xfId="3" applyNumberFormat="1" applyFont="1" applyFill="1" applyBorder="1" applyAlignment="1" applyProtection="1">
      <alignment horizontal="center" vertical="center"/>
      <protection locked="0"/>
    </xf>
    <xf numFmtId="0" fontId="41" fillId="0" borderId="14" xfId="3" applyNumberFormat="1" applyFont="1" applyFill="1" applyBorder="1" applyAlignment="1">
      <alignment horizontal="right" vertical="center"/>
    </xf>
    <xf numFmtId="0" fontId="41" fillId="0" borderId="4" xfId="3" applyNumberFormat="1" applyFont="1" applyFill="1" applyBorder="1" applyAlignment="1">
      <alignment horizontal="left" vertical="center"/>
    </xf>
    <xf numFmtId="0" fontId="41" fillId="0" borderId="0" xfId="3" applyNumberFormat="1" applyFont="1" applyFill="1" applyBorder="1" applyAlignment="1">
      <alignment horizontal="right" vertical="center"/>
    </xf>
    <xf numFmtId="0" fontId="41" fillId="0" borderId="24" xfId="3" applyFont="1" applyFill="1" applyBorder="1" applyAlignment="1">
      <alignment horizontal="center" vertical="center"/>
    </xf>
    <xf numFmtId="0" fontId="41" fillId="0" borderId="12" xfId="3" applyNumberFormat="1" applyFont="1" applyFill="1" applyBorder="1" applyAlignment="1">
      <alignment horizontal="right" vertical="center"/>
    </xf>
    <xf numFmtId="0" fontId="41" fillId="0" borderId="19" xfId="3" applyFont="1" applyFill="1" applyBorder="1" applyAlignment="1">
      <alignment horizontal="center" vertical="center"/>
    </xf>
    <xf numFmtId="0" fontId="44" fillId="0" borderId="24" xfId="3" applyNumberFormat="1" applyFont="1" applyFill="1" applyBorder="1" applyAlignment="1">
      <alignment horizontal="left" vertical="center"/>
    </xf>
    <xf numFmtId="0" fontId="44" fillId="0" borderId="0" xfId="3" applyNumberFormat="1" applyFont="1" applyFill="1" applyBorder="1" applyAlignment="1">
      <alignment vertical="center"/>
    </xf>
    <xf numFmtId="0" fontId="41" fillId="0" borderId="0" xfId="3" applyNumberFormat="1" applyFont="1" applyFill="1" applyBorder="1" applyAlignment="1">
      <alignment vertical="center"/>
    </xf>
    <xf numFmtId="0" fontId="44" fillId="0" borderId="13" xfId="3" applyNumberFormat="1" applyFont="1" applyFill="1" applyBorder="1" applyAlignment="1">
      <alignment vertical="center"/>
    </xf>
    <xf numFmtId="164" fontId="44" fillId="0" borderId="0" xfId="1" applyNumberFormat="1" applyFont="1" applyFill="1" applyBorder="1" applyAlignment="1">
      <alignment horizontal="left" vertical="center"/>
    </xf>
    <xf numFmtId="164" fontId="31" fillId="0" borderId="0" xfId="1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 wrapText="1"/>
    </xf>
    <xf numFmtId="0" fontId="45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left" vertical="center"/>
    </xf>
    <xf numFmtId="0" fontId="45" fillId="0" borderId="0" xfId="3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46" fillId="0" borderId="0" xfId="3" applyFont="1" applyFill="1" applyBorder="1" applyAlignment="1">
      <alignment horizontal="center" vertical="center"/>
    </xf>
    <xf numFmtId="0" fontId="34" fillId="0" borderId="25" xfId="0" applyFont="1" applyBorder="1" applyAlignment="1">
      <alignment vertical="center" wrapText="1"/>
    </xf>
    <xf numFmtId="0" fontId="34" fillId="0" borderId="25" xfId="3" applyFont="1" applyFill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21" fillId="0" borderId="14" xfId="0" applyFont="1" applyBorder="1" applyAlignment="1"/>
    <xf numFmtId="0" fontId="45" fillId="0" borderId="14" xfId="0" applyFont="1" applyBorder="1" applyAlignment="1">
      <alignment horizontal="center" vertical="center" wrapText="1"/>
    </xf>
    <xf numFmtId="0" fontId="22" fillId="0" borderId="1" xfId="3" applyNumberFormat="1" applyFont="1" applyFill="1" applyBorder="1" applyAlignment="1">
      <alignment vertical="center"/>
    </xf>
    <xf numFmtId="0" fontId="22" fillId="0" borderId="2" xfId="3" applyNumberFormat="1" applyFont="1" applyFill="1" applyBorder="1" applyAlignment="1">
      <alignment horizontal="left" vertical="center"/>
    </xf>
    <xf numFmtId="0" fontId="21" fillId="0" borderId="2" xfId="3" applyNumberFormat="1" applyFont="1" applyFill="1" applyBorder="1" applyAlignment="1">
      <alignment horizontal="left" vertical="center"/>
    </xf>
    <xf numFmtId="0" fontId="21" fillId="0" borderId="2" xfId="3" applyFont="1" applyFill="1" applyBorder="1" applyAlignment="1">
      <alignment vertical="center"/>
    </xf>
    <xf numFmtId="0" fontId="22" fillId="0" borderId="2" xfId="3" applyNumberFormat="1" applyFont="1" applyFill="1" applyBorder="1" applyAlignment="1">
      <alignment vertical="center"/>
    </xf>
    <xf numFmtId="0" fontId="21" fillId="0" borderId="2" xfId="3" applyNumberFormat="1" applyFont="1" applyFill="1" applyBorder="1" applyAlignment="1">
      <alignment vertical="center"/>
    </xf>
    <xf numFmtId="0" fontId="21" fillId="0" borderId="3" xfId="3" applyFont="1" applyFill="1" applyBorder="1" applyAlignment="1">
      <alignment vertical="center"/>
    </xf>
    <xf numFmtId="0" fontId="22" fillId="0" borderId="3" xfId="3" applyNumberFormat="1" applyFont="1" applyFill="1" applyBorder="1" applyAlignment="1">
      <alignment vertical="center"/>
    </xf>
    <xf numFmtId="0" fontId="22" fillId="0" borderId="4" xfId="3" applyNumberFormat="1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left" vertical="center"/>
    </xf>
    <xf numFmtId="0" fontId="22" fillId="0" borderId="0" xfId="3" applyNumberFormat="1" applyFont="1" applyFill="1" applyBorder="1" applyAlignment="1">
      <alignment vertical="center"/>
    </xf>
    <xf numFmtId="0" fontId="22" fillId="0" borderId="5" xfId="3" applyNumberFormat="1" applyFont="1" applyFill="1" applyBorder="1" applyAlignment="1">
      <alignment vertical="center"/>
    </xf>
    <xf numFmtId="0" fontId="48" fillId="0" borderId="4" xfId="3" applyNumberFormat="1" applyFont="1" applyFill="1" applyBorder="1" applyAlignment="1">
      <alignment vertical="center"/>
    </xf>
    <xf numFmtId="0" fontId="21" fillId="0" borderId="6" xfId="3" applyNumberFormat="1" applyFont="1" applyFill="1" applyBorder="1" applyAlignment="1">
      <alignment horizontal="left" vertical="center"/>
    </xf>
    <xf numFmtId="0" fontId="21" fillId="0" borderId="7" xfId="3" applyNumberFormat="1" applyFont="1" applyFill="1" applyBorder="1" applyAlignment="1">
      <alignment horizontal="left" vertical="center"/>
    </xf>
    <xf numFmtId="0" fontId="21" fillId="0" borderId="7" xfId="3" applyFont="1" applyFill="1" applyBorder="1"/>
    <xf numFmtId="0" fontId="22" fillId="0" borderId="7" xfId="3" applyNumberFormat="1" applyFont="1" applyFill="1" applyBorder="1" applyAlignment="1">
      <alignment horizontal="left" vertical="center"/>
    </xf>
    <xf numFmtId="0" fontId="22" fillId="0" borderId="8" xfId="3" applyFont="1" applyFill="1" applyBorder="1" applyAlignment="1">
      <alignment vertical="center" wrapText="1"/>
    </xf>
    <xf numFmtId="0" fontId="22" fillId="0" borderId="9" xfId="3" applyNumberFormat="1" applyFont="1" applyFill="1" applyBorder="1" applyAlignment="1">
      <alignment vertical="center"/>
    </xf>
    <xf numFmtId="0" fontId="22" fillId="0" borderId="10" xfId="3" applyNumberFormat="1" applyFont="1" applyFill="1" applyBorder="1" applyAlignment="1">
      <alignment vertical="center"/>
    </xf>
    <xf numFmtId="0" fontId="22" fillId="0" borderId="8" xfId="3" applyNumberFormat="1" applyFont="1" applyFill="1" applyBorder="1" applyAlignment="1">
      <alignment vertical="center"/>
    </xf>
    <xf numFmtId="0" fontId="22" fillId="0" borderId="11" xfId="3" applyFont="1" applyFill="1" applyBorder="1" applyAlignment="1">
      <alignment horizontal="left" vertical="center"/>
    </xf>
    <xf numFmtId="0" fontId="21" fillId="0" borderId="12" xfId="3" applyNumberFormat="1" applyFont="1" applyFill="1" applyBorder="1" applyAlignment="1">
      <alignment horizontal="left" vertical="center"/>
    </xf>
    <xf numFmtId="0" fontId="21" fillId="0" borderId="12" xfId="3" applyFont="1" applyFill="1" applyBorder="1"/>
    <xf numFmtId="0" fontId="22" fillId="0" borderId="12" xfId="3" applyNumberFormat="1" applyFont="1" applyFill="1" applyBorder="1" applyAlignment="1">
      <alignment horizontal="left" vertical="center"/>
    </xf>
    <xf numFmtId="0" fontId="21" fillId="0" borderId="2" xfId="3" applyNumberFormat="1" applyFont="1" applyFill="1" applyBorder="1" applyAlignment="1">
      <alignment horizontal="right" vertical="center"/>
    </xf>
    <xf numFmtId="0" fontId="21" fillId="0" borderId="4" xfId="3" applyFont="1" applyFill="1" applyBorder="1" applyAlignment="1">
      <alignment horizontal="left" vertical="center"/>
    </xf>
    <xf numFmtId="0" fontId="21" fillId="0" borderId="0" xfId="3" applyFont="1" applyFill="1" applyBorder="1"/>
    <xf numFmtId="0" fontId="21" fillId="0" borderId="0" xfId="3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horizontal="right" vertical="center"/>
    </xf>
    <xf numFmtId="0" fontId="22" fillId="0" borderId="24" xfId="3" applyNumberFormat="1" applyFont="1" applyFill="1" applyBorder="1" applyAlignment="1">
      <alignment vertical="center"/>
    </xf>
    <xf numFmtId="0" fontId="22" fillId="0" borderId="12" xfId="3" applyNumberFormat="1" applyFont="1" applyFill="1" applyBorder="1" applyAlignment="1">
      <alignment horizontal="center" vertical="center"/>
    </xf>
    <xf numFmtId="0" fontId="21" fillId="0" borderId="36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49" fillId="0" borderId="0" xfId="3" applyNumberFormat="1" applyFont="1" applyFill="1" applyBorder="1" applyAlignment="1">
      <alignment vertical="center"/>
    </xf>
    <xf numFmtId="0" fontId="49" fillId="0" borderId="5" xfId="3" applyNumberFormat="1" applyFont="1" applyFill="1" applyBorder="1" applyAlignment="1">
      <alignment vertical="center"/>
    </xf>
    <xf numFmtId="0" fontId="21" fillId="0" borderId="12" xfId="3" applyFont="1" applyFill="1" applyBorder="1" applyAlignment="1">
      <alignment horizontal="left" vertical="center"/>
    </xf>
    <xf numFmtId="0" fontId="21" fillId="0" borderId="5" xfId="3" applyNumberFormat="1" applyFont="1" applyFill="1" applyBorder="1" applyAlignment="1">
      <alignment vertical="center"/>
    </xf>
    <xf numFmtId="0" fontId="22" fillId="0" borderId="33" xfId="3" applyNumberFormat="1" applyFont="1" applyFill="1" applyBorder="1" applyAlignment="1">
      <alignment vertical="center"/>
    </xf>
    <xf numFmtId="0" fontId="21" fillId="0" borderId="33" xfId="3" applyNumberFormat="1" applyFont="1" applyFill="1" applyBorder="1" applyAlignment="1">
      <alignment vertical="center"/>
    </xf>
    <xf numFmtId="0" fontId="22" fillId="0" borderId="6" xfId="3" applyFont="1" applyFill="1" applyBorder="1" applyAlignment="1">
      <alignment horizontal="left" vertical="center"/>
    </xf>
    <xf numFmtId="0" fontId="21" fillId="0" borderId="7" xfId="3" applyFont="1" applyFill="1" applyBorder="1" applyAlignment="1">
      <alignment horizontal="left" vertical="center"/>
    </xf>
    <xf numFmtId="0" fontId="21" fillId="0" borderId="7" xfId="3" applyNumberFormat="1" applyFont="1" applyFill="1" applyBorder="1" applyAlignment="1">
      <alignment vertical="center"/>
    </xf>
    <xf numFmtId="0" fontId="21" fillId="0" borderId="34" xfId="3" applyNumberFormat="1" applyFont="1" applyFill="1" applyBorder="1" applyAlignment="1">
      <alignment vertical="center"/>
    </xf>
    <xf numFmtId="0" fontId="22" fillId="0" borderId="7" xfId="3" applyNumberFormat="1" applyFont="1" applyFill="1" applyBorder="1" applyAlignment="1">
      <alignment vertical="center"/>
    </xf>
    <xf numFmtId="0" fontId="21" fillId="0" borderId="16" xfId="3" applyNumberFormat="1" applyFont="1" applyFill="1" applyBorder="1" applyAlignment="1">
      <alignment vertical="center"/>
    </xf>
    <xf numFmtId="0" fontId="38" fillId="0" borderId="13" xfId="3" applyNumberFormat="1" applyFont="1" applyFill="1" applyBorder="1" applyAlignment="1">
      <alignment horizontal="left" vertical="center"/>
    </xf>
    <xf numFmtId="0" fontId="23" fillId="0" borderId="13" xfId="3" applyNumberFormat="1" applyFont="1" applyFill="1" applyBorder="1" applyAlignment="1">
      <alignment horizontal="left" vertical="center"/>
    </xf>
    <xf numFmtId="0" fontId="24" fillId="0" borderId="13" xfId="3" applyNumberFormat="1" applyFont="1" applyFill="1" applyBorder="1" applyAlignment="1">
      <alignment vertical="center"/>
    </xf>
    <xf numFmtId="0" fontId="31" fillId="0" borderId="4" xfId="3" applyNumberFormat="1" applyFont="1" applyFill="1" applyBorder="1" applyAlignment="1">
      <alignment horizontal="left" vertical="center"/>
    </xf>
    <xf numFmtId="43" fontId="30" fillId="0" borderId="0" xfId="1" applyFont="1" applyFill="1" applyAlignment="1">
      <alignment vertical="center"/>
    </xf>
    <xf numFmtId="0" fontId="34" fillId="0" borderId="0" xfId="3" applyFont="1" applyFill="1" applyAlignment="1">
      <alignment vertical="center"/>
    </xf>
    <xf numFmtId="0" fontId="30" fillId="0" borderId="0" xfId="3" applyFont="1" applyFill="1" applyAlignment="1">
      <alignment vertical="center"/>
    </xf>
    <xf numFmtId="0" fontId="16" fillId="0" borderId="25" xfId="3" applyFont="1" applyFill="1" applyBorder="1" applyAlignment="1">
      <alignment vertical="center" wrapText="1"/>
    </xf>
    <xf numFmtId="0" fontId="37" fillId="0" borderId="25" xfId="3" applyFont="1" applyFill="1" applyBorder="1" applyAlignment="1">
      <alignment vertical="center" wrapText="1"/>
    </xf>
    <xf numFmtId="0" fontId="16" fillId="0" borderId="17" xfId="3" applyFont="1" applyFill="1" applyBorder="1" applyAlignment="1">
      <alignment vertical="center" wrapText="1"/>
    </xf>
    <xf numFmtId="0" fontId="37" fillId="0" borderId="17" xfId="3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4" xfId="3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44" fillId="0" borderId="14" xfId="3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7" fontId="20" fillId="0" borderId="14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31" fillId="0" borderId="14" xfId="0" applyFont="1" applyBorder="1"/>
    <xf numFmtId="0" fontId="3" fillId="0" borderId="14" xfId="3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horizontal="center" vertical="center"/>
    </xf>
    <xf numFmtId="0" fontId="35" fillId="0" borderId="19" xfId="3" applyFont="1" applyFill="1" applyBorder="1" applyAlignment="1">
      <alignment horizontal="center" vertical="center"/>
    </xf>
    <xf numFmtId="0" fontId="35" fillId="0" borderId="14" xfId="0" applyFont="1" applyBorder="1"/>
    <xf numFmtId="0" fontId="24" fillId="0" borderId="1" xfId="3" applyNumberFormat="1" applyFont="1" applyFill="1" applyBorder="1" applyAlignment="1">
      <alignment vertical="center"/>
    </xf>
    <xf numFmtId="0" fontId="23" fillId="0" borderId="2" xfId="3" applyNumberFormat="1" applyFont="1" applyFill="1" applyBorder="1" applyAlignment="1">
      <alignment horizontal="left" vertical="center"/>
    </xf>
    <xf numFmtId="0" fontId="23" fillId="0" borderId="7" xfId="3" applyNumberFormat="1" applyFont="1" applyFill="1" applyBorder="1" applyAlignment="1">
      <alignment horizontal="left" vertical="center"/>
    </xf>
    <xf numFmtId="0" fontId="23" fillId="0" borderId="12" xfId="3" applyNumberFormat="1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3" fillId="0" borderId="12" xfId="3" applyFont="1" applyFill="1" applyBorder="1" applyAlignment="1">
      <alignment horizontal="left" vertical="center"/>
    </xf>
    <xf numFmtId="0" fontId="23" fillId="0" borderId="0" xfId="0" applyFont="1"/>
    <xf numFmtId="0" fontId="23" fillId="0" borderId="7" xfId="3" applyFont="1" applyFill="1" applyBorder="1" applyAlignment="1">
      <alignment horizontal="left" vertical="center"/>
    </xf>
    <xf numFmtId="0" fontId="24" fillId="0" borderId="2" xfId="3" applyNumberFormat="1" applyFont="1" applyFill="1" applyBorder="1" applyAlignment="1">
      <alignment vertical="center"/>
    </xf>
    <xf numFmtId="0" fontId="23" fillId="0" borderId="2" xfId="3" applyNumberFormat="1" applyFont="1" applyFill="1" applyBorder="1" applyAlignment="1">
      <alignment vertical="center"/>
    </xf>
    <xf numFmtId="0" fontId="23" fillId="0" borderId="3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24" fillId="0" borderId="5" xfId="3" applyNumberFormat="1" applyFont="1" applyFill="1" applyBorder="1" applyAlignment="1">
      <alignment vertical="center"/>
    </xf>
    <xf numFmtId="0" fontId="52" fillId="0" borderId="4" xfId="3" applyNumberFormat="1" applyFont="1" applyFill="1" applyBorder="1" applyAlignment="1">
      <alignment vertical="center"/>
    </xf>
    <xf numFmtId="0" fontId="24" fillId="0" borderId="9" xfId="3" applyNumberFormat="1" applyFont="1" applyFill="1" applyBorder="1" applyAlignment="1">
      <alignment vertical="center"/>
    </xf>
    <xf numFmtId="0" fontId="24" fillId="0" borderId="8" xfId="3" applyNumberFormat="1" applyFont="1" applyFill="1" applyBorder="1" applyAlignment="1">
      <alignment vertical="center"/>
    </xf>
    <xf numFmtId="0" fontId="23" fillId="0" borderId="2" xfId="3" applyNumberFormat="1" applyFont="1" applyFill="1" applyBorder="1" applyAlignment="1">
      <alignment horizontal="right" vertical="center"/>
    </xf>
    <xf numFmtId="0" fontId="23" fillId="0" borderId="2" xfId="3" applyFont="1" applyFill="1" applyBorder="1" applyAlignment="1">
      <alignment vertical="center"/>
    </xf>
    <xf numFmtId="0" fontId="23" fillId="0" borderId="0" xfId="3" applyNumberFormat="1" applyFont="1" applyFill="1" applyBorder="1" applyAlignment="1">
      <alignment horizontal="right" vertical="center"/>
    </xf>
    <xf numFmtId="0" fontId="53" fillId="0" borderId="0" xfId="3" applyNumberFormat="1" applyFont="1" applyFill="1" applyBorder="1" applyAlignment="1">
      <alignment vertical="center"/>
    </xf>
    <xf numFmtId="0" fontId="23" fillId="0" borderId="7" xfId="3" applyNumberFormat="1" applyFont="1" applyFill="1" applyBorder="1" applyAlignment="1">
      <alignment vertical="center"/>
    </xf>
    <xf numFmtId="0" fontId="34" fillId="0" borderId="28" xfId="3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45" fillId="0" borderId="25" xfId="3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22" fillId="0" borderId="14" xfId="3" applyFont="1" applyFill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0" fillId="0" borderId="14" xfId="0" applyFont="1" applyBorder="1" applyAlignment="1"/>
    <xf numFmtId="0" fontId="3" fillId="0" borderId="14" xfId="3" applyFont="1" applyFill="1" applyBorder="1" applyAlignment="1">
      <alignment vertical="center"/>
    </xf>
    <xf numFmtId="0" fontId="45" fillId="0" borderId="14" xfId="3" applyFont="1" applyFill="1" applyBorder="1" applyAlignment="1">
      <alignment horizontal="left" vertical="center"/>
    </xf>
    <xf numFmtId="0" fontId="46" fillId="0" borderId="25" xfId="3" applyFont="1" applyFill="1" applyBorder="1" applyAlignment="1">
      <alignment horizontal="center" vertical="center"/>
    </xf>
    <xf numFmtId="0" fontId="45" fillId="0" borderId="25" xfId="3" applyFont="1" applyFill="1" applyBorder="1" applyAlignment="1">
      <alignment horizontal="left" vertical="center"/>
    </xf>
    <xf numFmtId="0" fontId="46" fillId="0" borderId="14" xfId="3" applyFont="1" applyFill="1" applyBorder="1" applyAlignment="1">
      <alignment horizontal="center" vertical="center"/>
    </xf>
    <xf numFmtId="0" fontId="54" fillId="0" borderId="28" xfId="3" applyFont="1" applyFill="1" applyBorder="1" applyAlignment="1">
      <alignment horizontal="center" vertical="center"/>
    </xf>
    <xf numFmtId="165" fontId="55" fillId="0" borderId="28" xfId="3" applyNumberFormat="1" applyFont="1" applyFill="1" applyBorder="1" applyAlignment="1">
      <alignment horizontal="center" vertical="center"/>
    </xf>
    <xf numFmtId="0" fontId="54" fillId="0" borderId="0" xfId="3" applyFont="1" applyFill="1" applyBorder="1" applyAlignment="1">
      <alignment horizontal="center" vertical="center"/>
    </xf>
    <xf numFmtId="0" fontId="54" fillId="0" borderId="0" xfId="3" quotePrefix="1" applyFont="1" applyFill="1" applyBorder="1" applyAlignment="1">
      <alignment horizontal="center" vertical="center"/>
    </xf>
    <xf numFmtId="0" fontId="54" fillId="0" borderId="0" xfId="3" applyNumberFormat="1" applyFont="1" applyFill="1" applyBorder="1" applyAlignment="1">
      <alignment horizontal="center" vertical="center"/>
    </xf>
    <xf numFmtId="0" fontId="41" fillId="0" borderId="0" xfId="3" applyFont="1" applyFill="1" applyAlignment="1">
      <alignment vertical="center"/>
    </xf>
    <xf numFmtId="0" fontId="44" fillId="0" borderId="0" xfId="3" applyFont="1" applyFill="1" applyAlignment="1">
      <alignment vertical="center"/>
    </xf>
    <xf numFmtId="0" fontId="41" fillId="0" borderId="0" xfId="3" applyFont="1" applyFill="1" applyAlignment="1">
      <alignment horizontal="left" vertical="center"/>
    </xf>
    <xf numFmtId="166" fontId="44" fillId="0" borderId="0" xfId="1" applyNumberFormat="1" applyFont="1" applyFill="1" applyAlignment="1">
      <alignment vertical="center"/>
    </xf>
    <xf numFmtId="43" fontId="41" fillId="0" borderId="0" xfId="1" applyFont="1" applyFill="1" applyAlignment="1">
      <alignment vertical="center"/>
    </xf>
    <xf numFmtId="43" fontId="41" fillId="0" borderId="0" xfId="3" applyNumberFormat="1" applyFont="1" applyFill="1" applyAlignment="1">
      <alignment vertical="center"/>
    </xf>
    <xf numFmtId="166" fontId="45" fillId="0" borderId="0" xfId="1" applyNumberFormat="1" applyFont="1" applyFill="1" applyAlignment="1">
      <alignment vertical="center"/>
    </xf>
    <xf numFmtId="0" fontId="31" fillId="0" borderId="0" xfId="3" applyNumberFormat="1" applyFont="1" applyFill="1" applyBorder="1" applyAlignment="1">
      <alignment horizontal="left" vertical="center"/>
    </xf>
    <xf numFmtId="0" fontId="30" fillId="0" borderId="6" xfId="3" applyFont="1" applyFill="1" applyBorder="1" applyAlignment="1">
      <alignment horizontal="left" vertical="center"/>
    </xf>
    <xf numFmtId="0" fontId="31" fillId="0" borderId="7" xfId="3" applyFont="1" applyFill="1" applyBorder="1" applyAlignment="1">
      <alignment horizontal="left" vertical="center"/>
    </xf>
    <xf numFmtId="0" fontId="41" fillId="0" borderId="19" xfId="3" applyNumberFormat="1" applyFont="1" applyFill="1" applyBorder="1" applyAlignment="1">
      <alignment horizontal="center" vertical="center"/>
    </xf>
    <xf numFmtId="0" fontId="41" fillId="0" borderId="30" xfId="3" applyNumberFormat="1" applyFont="1" applyFill="1" applyBorder="1" applyAlignment="1">
      <alignment horizontal="center" vertical="center"/>
    </xf>
    <xf numFmtId="0" fontId="41" fillId="0" borderId="17" xfId="3" applyNumberFormat="1" applyFont="1" applyFill="1" applyBorder="1" applyAlignment="1">
      <alignment horizontal="center" vertical="center"/>
    </xf>
    <xf numFmtId="0" fontId="41" fillId="0" borderId="15" xfId="3" applyNumberFormat="1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65" fontId="55" fillId="0" borderId="0" xfId="3" applyNumberFormat="1" applyFont="1" applyFill="1" applyBorder="1" applyAlignment="1">
      <alignment horizontal="center" vertical="center"/>
    </xf>
    <xf numFmtId="0" fontId="30" fillId="0" borderId="10" xfId="3" applyNumberFormat="1" applyFont="1" applyFill="1" applyBorder="1" applyAlignment="1">
      <alignment vertical="center"/>
    </xf>
    <xf numFmtId="0" fontId="34" fillId="0" borderId="1" xfId="3" applyNumberFormat="1" applyFont="1" applyFill="1" applyBorder="1" applyAlignment="1">
      <alignment vertical="center"/>
    </xf>
    <xf numFmtId="0" fontId="34" fillId="0" borderId="2" xfId="3" applyNumberFormat="1" applyFont="1" applyFill="1" applyBorder="1" applyAlignment="1">
      <alignment horizontal="left" vertical="center"/>
    </xf>
    <xf numFmtId="0" fontId="35" fillId="0" borderId="2" xfId="3" applyNumberFormat="1" applyFont="1" applyFill="1" applyBorder="1" applyAlignment="1">
      <alignment horizontal="left" vertical="center"/>
    </xf>
    <xf numFmtId="0" fontId="34" fillId="0" borderId="4" xfId="3" applyNumberFormat="1" applyFont="1" applyFill="1" applyBorder="1" applyAlignment="1">
      <alignment vertical="center"/>
    </xf>
    <xf numFmtId="0" fontId="35" fillId="0" borderId="0" xfId="3" applyNumberFormat="1" applyFont="1" applyFill="1" applyBorder="1" applyAlignment="1">
      <alignment horizontal="left" vertical="center"/>
    </xf>
    <xf numFmtId="0" fontId="35" fillId="0" borderId="6" xfId="3" applyNumberFormat="1" applyFont="1" applyFill="1" applyBorder="1" applyAlignment="1">
      <alignment horizontal="left" vertical="center"/>
    </xf>
    <xf numFmtId="0" fontId="35" fillId="0" borderId="7" xfId="3" applyNumberFormat="1" applyFont="1" applyFill="1" applyBorder="1" applyAlignment="1">
      <alignment horizontal="left" vertical="center"/>
    </xf>
    <xf numFmtId="0" fontId="34" fillId="0" borderId="11" xfId="3" applyFont="1" applyFill="1" applyBorder="1" applyAlignment="1">
      <alignment horizontal="left" vertical="center"/>
    </xf>
    <xf numFmtId="0" fontId="35" fillId="0" borderId="12" xfId="3" applyNumberFormat="1" applyFont="1" applyFill="1" applyBorder="1" applyAlignment="1">
      <alignment horizontal="left" vertical="center"/>
    </xf>
    <xf numFmtId="0" fontId="35" fillId="0" borderId="4" xfId="3" applyFont="1" applyFill="1" applyBorder="1" applyAlignment="1">
      <alignment horizontal="left" vertical="center"/>
    </xf>
    <xf numFmtId="0" fontId="35" fillId="0" borderId="0" xfId="3" applyFont="1" applyFill="1" applyBorder="1" applyAlignment="1">
      <alignment horizontal="left" vertical="center"/>
    </xf>
    <xf numFmtId="0" fontId="35" fillId="0" borderId="12" xfId="3" applyFont="1" applyFill="1" applyBorder="1" applyAlignment="1">
      <alignment horizontal="left" vertical="center"/>
    </xf>
    <xf numFmtId="0" fontId="31" fillId="0" borderId="0" xfId="1" applyNumberFormat="1" applyFont="1" applyFill="1" applyBorder="1" applyAlignment="1">
      <alignment horizontal="left" vertical="center"/>
    </xf>
    <xf numFmtId="0" fontId="31" fillId="0" borderId="0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horizontal="left" vertical="center"/>
    </xf>
    <xf numFmtId="0" fontId="30" fillId="0" borderId="14" xfId="3" applyNumberFormat="1" applyFont="1" applyFill="1" applyBorder="1" applyAlignment="1">
      <alignment horizontal="left" vertical="center"/>
    </xf>
    <xf numFmtId="0" fontId="33" fillId="0" borderId="25" xfId="3" applyNumberFormat="1" applyFont="1" applyFill="1" applyBorder="1" applyAlignment="1" applyProtection="1">
      <alignment horizontal="center" vertical="center"/>
      <protection locked="0"/>
    </xf>
    <xf numFmtId="0" fontId="30" fillId="0" borderId="14" xfId="3" applyNumberFormat="1" applyFont="1" applyFill="1" applyBorder="1" applyAlignment="1">
      <alignment horizontal="right" vertical="center"/>
    </xf>
    <xf numFmtId="0" fontId="30" fillId="0" borderId="24" xfId="3" applyNumberFormat="1" applyFont="1" applyFill="1" applyBorder="1" applyAlignment="1">
      <alignment horizontal="left" vertical="center"/>
    </xf>
    <xf numFmtId="0" fontId="30" fillId="0" borderId="12" xfId="3" applyNumberFormat="1" applyFont="1" applyFill="1" applyBorder="1" applyAlignment="1">
      <alignment horizontal="right" vertical="center"/>
    </xf>
    <xf numFmtId="164" fontId="30" fillId="0" borderId="0" xfId="1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vertical="center"/>
    </xf>
    <xf numFmtId="0" fontId="30" fillId="0" borderId="13" xfId="3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horizontal="right" vertical="center"/>
    </xf>
    <xf numFmtId="164" fontId="30" fillId="0" borderId="0" xfId="1" applyNumberFormat="1" applyFont="1" applyFill="1" applyBorder="1" applyAlignment="1">
      <alignment horizontal="left" vertical="center"/>
    </xf>
    <xf numFmtId="0" fontId="30" fillId="0" borderId="0" xfId="3" applyFont="1" applyFill="1" applyBorder="1" applyAlignment="1">
      <alignment vertical="center"/>
    </xf>
    <xf numFmtId="0" fontId="56" fillId="0" borderId="0" xfId="3" applyNumberFormat="1" applyFont="1" applyFill="1" applyBorder="1" applyAlignment="1">
      <alignment vertical="center"/>
    </xf>
    <xf numFmtId="0" fontId="31" fillId="0" borderId="0" xfId="3" applyNumberFormat="1" applyFont="1" applyFill="1" applyBorder="1" applyAlignment="1">
      <alignment horizontal="center" vertical="center"/>
    </xf>
    <xf numFmtId="0" fontId="31" fillId="0" borderId="33" xfId="3" applyNumberFormat="1" applyFont="1" applyFill="1" applyBorder="1" applyAlignment="1">
      <alignment horizontal="left" vertical="center"/>
    </xf>
    <xf numFmtId="165" fontId="55" fillId="0" borderId="14" xfId="3" applyNumberFormat="1" applyFont="1" applyFill="1" applyBorder="1" applyAlignment="1">
      <alignment horizontal="center" vertical="center"/>
    </xf>
    <xf numFmtId="0" fontId="34" fillId="0" borderId="14" xfId="0" applyFont="1" applyBorder="1"/>
    <xf numFmtId="0" fontId="54" fillId="0" borderId="25" xfId="3" applyFont="1" applyFill="1" applyBorder="1" applyAlignment="1">
      <alignment horizontal="center" vertical="center"/>
    </xf>
    <xf numFmtId="0" fontId="54" fillId="0" borderId="14" xfId="3" applyFont="1" applyFill="1" applyBorder="1" applyAlignment="1">
      <alignment horizontal="center" vertical="center"/>
    </xf>
    <xf numFmtId="0" fontId="30" fillId="0" borderId="14" xfId="2" applyFont="1" applyBorder="1" applyAlignment="1"/>
    <xf numFmtId="0" fontId="54" fillId="0" borderId="14" xfId="3" applyNumberFormat="1" applyFont="1" applyFill="1" applyBorder="1" applyAlignment="1">
      <alignment horizontal="center" vertical="center"/>
    </xf>
    <xf numFmtId="0" fontId="30" fillId="0" borderId="12" xfId="3" applyNumberFormat="1" applyFont="1" applyFill="1" applyBorder="1" applyAlignment="1">
      <alignment vertical="center"/>
    </xf>
    <xf numFmtId="0" fontId="30" fillId="0" borderId="35" xfId="3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horizontal="left" vertical="center"/>
    </xf>
    <xf numFmtId="164" fontId="30" fillId="0" borderId="12" xfId="1" applyNumberFormat="1" applyFont="1" applyFill="1" applyBorder="1" applyAlignment="1">
      <alignment vertical="center"/>
    </xf>
    <xf numFmtId="0" fontId="34" fillId="0" borderId="0" xfId="0" applyFont="1"/>
    <xf numFmtId="0" fontId="30" fillId="0" borderId="35" xfId="0" applyFont="1" applyBorder="1" applyAlignment="1"/>
    <xf numFmtId="0" fontId="54" fillId="0" borderId="14" xfId="3" applyFont="1" applyFill="1" applyBorder="1" applyAlignment="1">
      <alignment horizontal="left" vertical="center"/>
    </xf>
    <xf numFmtId="0" fontId="59" fillId="0" borderId="14" xfId="3" applyFont="1" applyFill="1" applyBorder="1" applyAlignment="1">
      <alignment horizontal="center" vertical="center"/>
    </xf>
    <xf numFmtId="0" fontId="61" fillId="0" borderId="14" xfId="3" applyNumberFormat="1" applyFont="1" applyFill="1" applyBorder="1" applyAlignment="1" applyProtection="1">
      <alignment horizontal="center" vertical="center"/>
      <protection locked="0"/>
    </xf>
    <xf numFmtId="0" fontId="45" fillId="0" borderId="19" xfId="3" applyNumberFormat="1" applyFont="1" applyFill="1" applyBorder="1" applyAlignment="1">
      <alignment horizontal="center" vertical="center"/>
    </xf>
    <xf numFmtId="0" fontId="45" fillId="0" borderId="30" xfId="3" applyNumberFormat="1" applyFont="1" applyFill="1" applyBorder="1" applyAlignment="1">
      <alignment horizontal="center" vertical="center"/>
    </xf>
    <xf numFmtId="0" fontId="45" fillId="0" borderId="17" xfId="3" applyNumberFormat="1" applyFont="1" applyFill="1" applyBorder="1" applyAlignment="1">
      <alignment horizontal="center" vertical="center"/>
    </xf>
    <xf numFmtId="0" fontId="45" fillId="0" borderId="15" xfId="3" applyNumberFormat="1" applyFont="1" applyFill="1" applyBorder="1" applyAlignment="1">
      <alignment horizontal="center" vertical="center"/>
    </xf>
    <xf numFmtId="0" fontId="47" fillId="0" borderId="14" xfId="3" applyNumberFormat="1" applyFont="1" applyFill="1" applyBorder="1" applyAlignment="1" applyProtection="1">
      <alignment horizontal="center" vertical="center"/>
      <protection locked="0"/>
    </xf>
    <xf numFmtId="0" fontId="59" fillId="0" borderId="28" xfId="3" applyFont="1" applyFill="1" applyBorder="1" applyAlignment="1">
      <alignment horizontal="center" vertical="center"/>
    </xf>
    <xf numFmtId="0" fontId="59" fillId="0" borderId="0" xfId="3" applyFont="1" applyFill="1" applyBorder="1" applyAlignment="1">
      <alignment horizontal="center" vertical="center"/>
    </xf>
    <xf numFmtId="0" fontId="59" fillId="0" borderId="0" xfId="3" quotePrefix="1" applyFont="1" applyFill="1" applyBorder="1" applyAlignment="1">
      <alignment horizontal="center" vertical="center"/>
    </xf>
    <xf numFmtId="0" fontId="59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64" fillId="0" borderId="0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vertical="center"/>
    </xf>
    <xf numFmtId="0" fontId="16" fillId="0" borderId="2" xfId="3" applyNumberFormat="1" applyFont="1" applyFill="1" applyBorder="1" applyAlignment="1">
      <alignment vertical="center"/>
    </xf>
    <xf numFmtId="0" fontId="16" fillId="0" borderId="3" xfId="3" applyFont="1" applyFill="1" applyBorder="1" applyAlignment="1">
      <alignment vertical="center"/>
    </xf>
    <xf numFmtId="0" fontId="16" fillId="0" borderId="3" xfId="3" applyNumberFormat="1" applyFont="1" applyFill="1" applyBorder="1" applyAlignment="1">
      <alignment vertical="center"/>
    </xf>
    <xf numFmtId="0" fontId="16" fillId="0" borderId="0" xfId="0" applyFont="1"/>
    <xf numFmtId="0" fontId="16" fillId="0" borderId="5" xfId="3" applyNumberFormat="1" applyFont="1" applyFill="1" applyBorder="1" applyAlignment="1">
      <alignment vertical="center"/>
    </xf>
    <xf numFmtId="0" fontId="16" fillId="0" borderId="9" xfId="3" applyNumberFormat="1" applyFont="1" applyFill="1" applyBorder="1" applyAlignment="1">
      <alignment vertical="center"/>
    </xf>
    <xf numFmtId="0" fontId="16" fillId="0" borderId="8" xfId="3" applyNumberFormat="1" applyFont="1" applyFill="1" applyBorder="1" applyAlignment="1">
      <alignment vertical="center"/>
    </xf>
    <xf numFmtId="0" fontId="16" fillId="0" borderId="5" xfId="3" applyFont="1" applyFill="1" applyBorder="1" applyAlignment="1">
      <alignment vertical="center"/>
    </xf>
    <xf numFmtId="0" fontId="16" fillId="0" borderId="12" xfId="3" applyNumberFormat="1" applyFont="1" applyFill="1" applyBorder="1" applyAlignment="1">
      <alignment vertical="center"/>
    </xf>
    <xf numFmtId="0" fontId="16" fillId="0" borderId="36" xfId="3" applyNumberFormat="1" applyFont="1" applyFill="1" applyBorder="1" applyAlignment="1">
      <alignment vertical="center"/>
    </xf>
    <xf numFmtId="0" fontId="64" fillId="0" borderId="5" xfId="3" applyNumberFormat="1" applyFont="1" applyFill="1" applyBorder="1" applyAlignment="1">
      <alignment vertical="center"/>
    </xf>
    <xf numFmtId="0" fontId="16" fillId="0" borderId="7" xfId="3" applyNumberFormat="1" applyFont="1" applyFill="1" applyBorder="1" applyAlignment="1">
      <alignment vertical="center"/>
    </xf>
    <xf numFmtId="0" fontId="16" fillId="0" borderId="16" xfId="3" applyNumberFormat="1" applyFont="1" applyFill="1" applyBorder="1" applyAlignment="1">
      <alignment vertical="center"/>
    </xf>
    <xf numFmtId="0" fontId="58" fillId="0" borderId="0" xfId="3" applyFont="1" applyFill="1" applyBorder="1" applyAlignment="1">
      <alignment vertical="center"/>
    </xf>
    <xf numFmtId="0" fontId="58" fillId="0" borderId="5" xfId="3" applyFont="1" applyFill="1" applyBorder="1" applyAlignment="1">
      <alignment vertical="center"/>
    </xf>
    <xf numFmtId="0" fontId="58" fillId="0" borderId="0" xfId="0" applyFont="1"/>
    <xf numFmtId="0" fontId="45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45" fillId="0" borderId="0" xfId="3" applyFont="1" applyFill="1" applyAlignment="1">
      <alignment horizontal="left" vertical="center"/>
    </xf>
    <xf numFmtId="166" fontId="46" fillId="0" borderId="0" xfId="1" applyNumberFormat="1" applyFont="1" applyFill="1" applyAlignment="1">
      <alignment vertical="center"/>
    </xf>
    <xf numFmtId="43" fontId="45" fillId="0" borderId="0" xfId="1" applyFont="1" applyFill="1" applyAlignment="1">
      <alignment vertical="center"/>
    </xf>
    <xf numFmtId="43" fontId="45" fillId="0" borderId="0" xfId="3" applyNumberFormat="1" applyFont="1" applyFill="1" applyAlignment="1">
      <alignment vertical="center"/>
    </xf>
    <xf numFmtId="0" fontId="65" fillId="0" borderId="14" xfId="0" applyFont="1" applyBorder="1"/>
    <xf numFmtId="0" fontId="16" fillId="0" borderId="0" xfId="0" applyFont="1" applyBorder="1"/>
    <xf numFmtId="0" fontId="22" fillId="0" borderId="25" xfId="3" applyFont="1" applyFill="1" applyBorder="1" applyAlignment="1">
      <alignment horizontal="center" vertical="center" wrapText="1"/>
    </xf>
    <xf numFmtId="0" fontId="41" fillId="0" borderId="14" xfId="3" applyFont="1" applyFill="1" applyBorder="1" applyAlignment="1">
      <alignment vertical="center"/>
    </xf>
    <xf numFmtId="0" fontId="66" fillId="0" borderId="0" xfId="3" applyFont="1" applyFill="1" applyAlignment="1">
      <alignment horizontal="center" vertical="center"/>
    </xf>
    <xf numFmtId="0" fontId="54" fillId="0" borderId="1" xfId="3" applyNumberFormat="1" applyFont="1" applyFill="1" applyBorder="1" applyAlignment="1">
      <alignment vertical="center"/>
    </xf>
    <xf numFmtId="0" fontId="54" fillId="0" borderId="2" xfId="3" applyNumberFormat="1" applyFont="1" applyFill="1" applyBorder="1" applyAlignment="1">
      <alignment horizontal="left" vertical="center"/>
    </xf>
    <xf numFmtId="0" fontId="54" fillId="0" borderId="2" xfId="3" applyFont="1" applyFill="1" applyBorder="1" applyAlignment="1">
      <alignment vertical="center"/>
    </xf>
    <xf numFmtId="0" fontId="54" fillId="0" borderId="2" xfId="3" applyNumberFormat="1" applyFont="1" applyFill="1" applyBorder="1" applyAlignment="1">
      <alignment vertical="center"/>
    </xf>
    <xf numFmtId="0" fontId="54" fillId="0" borderId="3" xfId="3" applyFont="1" applyFill="1" applyBorder="1" applyAlignment="1">
      <alignment vertical="center"/>
    </xf>
    <xf numFmtId="0" fontId="54" fillId="0" borderId="4" xfId="3" applyNumberFormat="1" applyFont="1" applyFill="1" applyBorder="1" applyAlignment="1">
      <alignment vertical="center"/>
    </xf>
    <xf numFmtId="0" fontId="54" fillId="0" borderId="0" xfId="3" applyNumberFormat="1" applyFont="1" applyFill="1" applyBorder="1" applyAlignment="1">
      <alignment horizontal="left" vertical="center"/>
    </xf>
    <xf numFmtId="0" fontId="54" fillId="0" borderId="0" xfId="3" applyFont="1" applyFill="1" applyBorder="1" applyAlignment="1">
      <alignment vertical="center"/>
    </xf>
    <xf numFmtId="0" fontId="54" fillId="0" borderId="4" xfId="3" applyNumberFormat="1" applyFont="1" applyFill="1" applyBorder="1" applyAlignment="1">
      <alignment horizontal="left" vertical="center"/>
    </xf>
    <xf numFmtId="0" fontId="54" fillId="0" borderId="0" xfId="3" applyNumberFormat="1" applyFont="1" applyFill="1" applyBorder="1" applyAlignment="1">
      <alignment vertical="center"/>
    </xf>
    <xf numFmtId="0" fontId="54" fillId="0" borderId="5" xfId="3" applyNumberFormat="1" applyFont="1" applyFill="1" applyBorder="1" applyAlignment="1">
      <alignment vertical="center"/>
    </xf>
    <xf numFmtId="0" fontId="67" fillId="0" borderId="4" xfId="3" applyNumberFormat="1" applyFont="1" applyFill="1" applyBorder="1" applyAlignment="1">
      <alignment vertical="center"/>
    </xf>
    <xf numFmtId="0" fontId="54" fillId="0" borderId="6" xfId="3" applyNumberFormat="1" applyFont="1" applyFill="1" applyBorder="1" applyAlignment="1">
      <alignment horizontal="left" vertical="center"/>
    </xf>
    <xf numFmtId="0" fontId="54" fillId="0" borderId="7" xfId="3" applyNumberFormat="1" applyFont="1" applyFill="1" applyBorder="1" applyAlignment="1">
      <alignment horizontal="left" vertical="center"/>
    </xf>
    <xf numFmtId="0" fontId="54" fillId="0" borderId="7" xfId="3" applyFont="1" applyFill="1" applyBorder="1"/>
    <xf numFmtId="0" fontId="54" fillId="0" borderId="8" xfId="3" applyFont="1" applyFill="1" applyBorder="1" applyAlignment="1">
      <alignment vertical="center" wrapText="1"/>
    </xf>
    <xf numFmtId="0" fontId="54" fillId="0" borderId="9" xfId="3" applyNumberFormat="1" applyFont="1" applyFill="1" applyBorder="1" applyAlignment="1">
      <alignment vertical="center"/>
    </xf>
    <xf numFmtId="0" fontId="54" fillId="0" borderId="10" xfId="3" applyNumberFormat="1" applyFont="1" applyFill="1" applyBorder="1" applyAlignment="1">
      <alignment vertical="center"/>
    </xf>
    <xf numFmtId="0" fontId="54" fillId="0" borderId="11" xfId="3" applyFont="1" applyFill="1" applyBorder="1" applyAlignment="1">
      <alignment horizontal="left" vertical="center"/>
    </xf>
    <xf numFmtId="0" fontId="54" fillId="0" borderId="12" xfId="3" applyNumberFormat="1" applyFont="1" applyFill="1" applyBorder="1" applyAlignment="1">
      <alignment horizontal="left" vertical="center"/>
    </xf>
    <xf numFmtId="0" fontId="54" fillId="0" borderId="12" xfId="3" applyFont="1" applyFill="1" applyBorder="1"/>
    <xf numFmtId="0" fontId="54" fillId="0" borderId="2" xfId="3" applyNumberFormat="1" applyFont="1" applyFill="1" applyBorder="1" applyAlignment="1">
      <alignment horizontal="right" vertical="center"/>
    </xf>
    <xf numFmtId="0" fontId="54" fillId="0" borderId="4" xfId="3" applyFont="1" applyFill="1" applyBorder="1" applyAlignment="1">
      <alignment horizontal="left" vertical="center"/>
    </xf>
    <xf numFmtId="0" fontId="54" fillId="0" borderId="0" xfId="3" applyFont="1" applyFill="1" applyBorder="1"/>
    <xf numFmtId="0" fontId="54" fillId="0" borderId="0" xfId="3" applyFont="1" applyFill="1" applyBorder="1" applyAlignment="1">
      <alignment horizontal="left" vertical="center"/>
    </xf>
    <xf numFmtId="0" fontId="54" fillId="0" borderId="0" xfId="3" applyNumberFormat="1" applyFont="1" applyFill="1" applyBorder="1" applyAlignment="1">
      <alignment horizontal="right" vertical="center"/>
    </xf>
    <xf numFmtId="0" fontId="54" fillId="0" borderId="24" xfId="3" applyNumberFormat="1" applyFont="1" applyFill="1" applyBorder="1" applyAlignment="1">
      <alignment vertical="center"/>
    </xf>
    <xf numFmtId="0" fontId="54" fillId="0" borderId="12" xfId="3" applyNumberFormat="1" applyFont="1" applyFill="1" applyBorder="1" applyAlignment="1">
      <alignment horizontal="center" vertical="center"/>
    </xf>
    <xf numFmtId="0" fontId="54" fillId="0" borderId="12" xfId="3" applyNumberFormat="1" applyFont="1" applyFill="1" applyBorder="1" applyAlignment="1">
      <alignment vertical="center"/>
    </xf>
    <xf numFmtId="0" fontId="54" fillId="0" borderId="13" xfId="3" applyNumberFormat="1" applyFont="1" applyFill="1" applyBorder="1" applyAlignment="1">
      <alignment vertical="center"/>
    </xf>
    <xf numFmtId="0" fontId="68" fillId="0" borderId="0" xfId="3" applyNumberFormat="1" applyFont="1" applyFill="1" applyBorder="1" applyAlignment="1">
      <alignment vertical="center"/>
    </xf>
    <xf numFmtId="0" fontId="54" fillId="0" borderId="12" xfId="3" applyFont="1" applyFill="1" applyBorder="1" applyAlignment="1">
      <alignment horizontal="left" vertical="center"/>
    </xf>
    <xf numFmtId="0" fontId="54" fillId="0" borderId="35" xfId="3" applyNumberFormat="1" applyFont="1" applyFill="1" applyBorder="1" applyAlignment="1">
      <alignment vertical="center"/>
    </xf>
    <xf numFmtId="0" fontId="54" fillId="0" borderId="33" xfId="3" applyNumberFormat="1" applyFont="1" applyFill="1" applyBorder="1" applyAlignment="1">
      <alignment vertical="center"/>
    </xf>
    <xf numFmtId="0" fontId="54" fillId="0" borderId="0" xfId="0" applyFont="1"/>
    <xf numFmtId="0" fontId="54" fillId="0" borderId="6" xfId="3" applyFont="1" applyFill="1" applyBorder="1" applyAlignment="1">
      <alignment horizontal="left" vertical="center"/>
    </xf>
    <xf numFmtId="0" fontId="54" fillId="0" borderId="7" xfId="3" applyFont="1" applyFill="1" applyBorder="1" applyAlignment="1">
      <alignment horizontal="left" vertical="center"/>
    </xf>
    <xf numFmtId="0" fontId="54" fillId="0" borderId="7" xfId="3" applyNumberFormat="1" applyFont="1" applyFill="1" applyBorder="1" applyAlignment="1">
      <alignment vertical="center"/>
    </xf>
    <xf numFmtId="0" fontId="54" fillId="0" borderId="34" xfId="3" applyNumberFormat="1" applyFont="1" applyFill="1" applyBorder="1" applyAlignment="1">
      <alignment vertical="center"/>
    </xf>
    <xf numFmtId="0" fontId="60" fillId="0" borderId="4" xfId="3" applyNumberFormat="1" applyFont="1" applyFill="1" applyBorder="1" applyAlignment="1">
      <alignment horizontal="left" vertical="center"/>
    </xf>
    <xf numFmtId="0" fontId="60" fillId="0" borderId="0" xfId="3" applyNumberFormat="1" applyFont="1" applyFill="1" applyBorder="1" applyAlignment="1">
      <alignment horizontal="left" vertical="center"/>
    </xf>
    <xf numFmtId="0" fontId="69" fillId="0" borderId="0" xfId="1" applyNumberFormat="1" applyFont="1" applyFill="1" applyBorder="1" applyAlignment="1">
      <alignment horizontal="left" vertical="center"/>
    </xf>
    <xf numFmtId="0" fontId="69" fillId="0" borderId="5" xfId="1" applyNumberFormat="1" applyFont="1" applyFill="1" applyBorder="1" applyAlignment="1">
      <alignment horizontal="left" vertical="center"/>
    </xf>
    <xf numFmtId="0" fontId="60" fillId="0" borderId="13" xfId="3" applyNumberFormat="1" applyFont="1" applyFill="1" applyBorder="1" applyAlignment="1">
      <alignment horizontal="left" vertical="center"/>
    </xf>
    <xf numFmtId="0" fontId="55" fillId="0" borderId="0" xfId="3" applyNumberFormat="1" applyFont="1" applyFill="1" applyBorder="1" applyAlignment="1">
      <alignment vertical="center"/>
    </xf>
    <xf numFmtId="0" fontId="55" fillId="0" borderId="4" xfId="3" applyNumberFormat="1" applyFont="1" applyFill="1" applyBorder="1" applyAlignment="1">
      <alignment horizontal="left" vertical="center"/>
    </xf>
    <xf numFmtId="0" fontId="55" fillId="0" borderId="0" xfId="1" applyNumberFormat="1" applyFont="1" applyFill="1" applyBorder="1" applyAlignment="1">
      <alignment horizontal="left" vertical="center"/>
    </xf>
    <xf numFmtId="0" fontId="55" fillId="0" borderId="5" xfId="1" applyNumberFormat="1" applyFont="1" applyFill="1" applyBorder="1" applyAlignment="1">
      <alignment horizontal="left" vertical="center"/>
    </xf>
    <xf numFmtId="0" fontId="55" fillId="0" borderId="0" xfId="3" applyNumberFormat="1" applyFont="1" applyFill="1" applyBorder="1" applyAlignment="1">
      <alignment horizontal="left" vertical="center"/>
    </xf>
    <xf numFmtId="0" fontId="55" fillId="0" borderId="5" xfId="3" applyNumberFormat="1" applyFont="1" applyFill="1" applyBorder="1" applyAlignment="1">
      <alignment horizontal="left" vertical="center"/>
    </xf>
    <xf numFmtId="0" fontId="54" fillId="0" borderId="13" xfId="3" applyNumberFormat="1" applyFont="1" applyFill="1" applyBorder="1" applyAlignment="1">
      <alignment horizontal="left" vertical="center"/>
    </xf>
    <xf numFmtId="0" fontId="54" fillId="0" borderId="0" xfId="1" applyNumberFormat="1" applyFont="1" applyFill="1" applyBorder="1" applyAlignment="1">
      <alignment horizontal="left" vertical="center"/>
    </xf>
    <xf numFmtId="0" fontId="54" fillId="0" borderId="14" xfId="3" applyNumberFormat="1" applyFont="1" applyFill="1" applyBorder="1" applyAlignment="1">
      <alignment horizontal="left" vertical="center"/>
    </xf>
    <xf numFmtId="0" fontId="54" fillId="0" borderId="14" xfId="3" applyNumberFormat="1" applyFont="1" applyFill="1" applyBorder="1" applyAlignment="1">
      <alignment horizontal="right" vertical="center"/>
    </xf>
    <xf numFmtId="0" fontId="54" fillId="0" borderId="24" xfId="3" applyNumberFormat="1" applyFont="1" applyFill="1" applyBorder="1" applyAlignment="1">
      <alignment horizontal="left" vertical="center"/>
    </xf>
    <xf numFmtId="0" fontId="54" fillId="0" borderId="12" xfId="3" applyNumberFormat="1" applyFont="1" applyFill="1" applyBorder="1" applyAlignment="1">
      <alignment horizontal="right" vertical="center"/>
    </xf>
    <xf numFmtId="164" fontId="54" fillId="0" borderId="0" xfId="1" applyNumberFormat="1" applyFont="1" applyFill="1" applyBorder="1" applyAlignment="1">
      <alignment vertical="center"/>
    </xf>
    <xf numFmtId="164" fontId="54" fillId="0" borderId="0" xfId="1" applyNumberFormat="1" applyFont="1" applyFill="1" applyBorder="1" applyAlignment="1">
      <alignment horizontal="left" vertical="center"/>
    </xf>
    <xf numFmtId="0" fontId="54" fillId="0" borderId="33" xfId="3" applyNumberFormat="1" applyFont="1" applyFill="1" applyBorder="1" applyAlignment="1">
      <alignment horizontal="left" vertical="center"/>
    </xf>
    <xf numFmtId="0" fontId="45" fillId="0" borderId="0" xfId="3" quotePrefix="1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" vertical="center" wrapText="1"/>
    </xf>
    <xf numFmtId="0" fontId="59" fillId="0" borderId="0" xfId="3" applyFont="1" applyFill="1" applyBorder="1" applyAlignment="1">
      <alignment horizontal="center" vertical="center" wrapText="1"/>
    </xf>
    <xf numFmtId="0" fontId="59" fillId="0" borderId="0" xfId="3" applyFont="1" applyFill="1" applyBorder="1" applyAlignment="1">
      <alignment horizontal="left" vertical="center"/>
    </xf>
    <xf numFmtId="0" fontId="65" fillId="0" borderId="0" xfId="0" applyFont="1" applyBorder="1"/>
    <xf numFmtId="0" fontId="34" fillId="0" borderId="2" xfId="3" applyNumberFormat="1" applyFont="1" applyFill="1" applyBorder="1" applyAlignment="1">
      <alignment vertical="center"/>
    </xf>
    <xf numFmtId="0" fontId="41" fillId="0" borderId="14" xfId="3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5" fillId="0" borderId="19" xfId="3" applyFont="1" applyFill="1" applyBorder="1" applyAlignment="1">
      <alignment horizontal="center" vertical="center"/>
    </xf>
    <xf numFmtId="0" fontId="59" fillId="0" borderId="28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44" fillId="0" borderId="14" xfId="0" applyFont="1" applyBorder="1"/>
    <xf numFmtId="0" fontId="44" fillId="0" borderId="0" xfId="0" applyFont="1"/>
    <xf numFmtId="0" fontId="70" fillId="0" borderId="25" xfId="3" applyFont="1" applyFill="1" applyBorder="1" applyAlignment="1">
      <alignment horizontal="center" vertical="center"/>
    </xf>
    <xf numFmtId="0" fontId="63" fillId="0" borderId="25" xfId="3" applyFont="1" applyFill="1" applyBorder="1" applyAlignment="1">
      <alignment horizontal="center" vertical="center"/>
    </xf>
    <xf numFmtId="0" fontId="63" fillId="0" borderId="14" xfId="3" applyFont="1" applyFill="1" applyBorder="1" applyAlignment="1">
      <alignment horizontal="center" vertical="center"/>
    </xf>
    <xf numFmtId="0" fontId="70" fillId="0" borderId="14" xfId="3" applyFont="1" applyFill="1" applyBorder="1" applyAlignment="1">
      <alignment horizontal="left" vertical="center"/>
    </xf>
    <xf numFmtId="0" fontId="71" fillId="0" borderId="14" xfId="3" applyFont="1" applyFill="1" applyBorder="1" applyAlignment="1">
      <alignment horizontal="center" vertical="center"/>
    </xf>
    <xf numFmtId="0" fontId="70" fillId="0" borderId="14" xfId="3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4" xfId="2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0" fontId="72" fillId="0" borderId="25" xfId="3" applyNumberFormat="1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63" fillId="0" borderId="37" xfId="3" applyFont="1" applyFill="1" applyBorder="1" applyAlignment="1">
      <alignment horizontal="center" vertical="center"/>
    </xf>
    <xf numFmtId="165" fontId="70" fillId="0" borderId="35" xfId="3" applyNumberFormat="1" applyFont="1" applyFill="1" applyBorder="1" applyAlignment="1">
      <alignment horizontal="center" vertical="center"/>
    </xf>
    <xf numFmtId="165" fontId="70" fillId="0" borderId="0" xfId="3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 wrapText="1"/>
    </xf>
    <xf numFmtId="0" fontId="54" fillId="0" borderId="28" xfId="0" applyFont="1" applyBorder="1" applyAlignment="1">
      <alignment horizontal="center" vertical="center" wrapText="1"/>
    </xf>
    <xf numFmtId="0" fontId="76" fillId="0" borderId="0" xfId="0" applyFont="1"/>
    <xf numFmtId="0" fontId="75" fillId="0" borderId="0" xfId="0" applyFont="1"/>
    <xf numFmtId="0" fontId="75" fillId="0" borderId="0" xfId="3" applyNumberFormat="1" applyFont="1" applyFill="1" applyBorder="1" applyAlignment="1">
      <alignment horizontal="left" vertical="center"/>
    </xf>
    <xf numFmtId="0" fontId="75" fillId="0" borderId="0" xfId="3" applyFont="1" applyFill="1" applyBorder="1" applyAlignment="1">
      <alignment vertical="center"/>
    </xf>
    <xf numFmtId="0" fontId="75" fillId="0" borderId="0" xfId="3" applyNumberFormat="1" applyFont="1" applyFill="1" applyBorder="1" applyAlignment="1">
      <alignment vertical="center"/>
    </xf>
    <xf numFmtId="0" fontId="75" fillId="0" borderId="7" xfId="3" applyNumberFormat="1" applyFont="1" applyFill="1" applyBorder="1" applyAlignment="1">
      <alignment horizontal="left" vertical="center"/>
    </xf>
    <xf numFmtId="0" fontId="75" fillId="0" borderId="12" xfId="3" applyNumberFormat="1" applyFont="1" applyFill="1" applyBorder="1" applyAlignment="1">
      <alignment horizontal="left" vertical="center"/>
    </xf>
    <xf numFmtId="0" fontId="75" fillId="0" borderId="0" xfId="3" applyNumberFormat="1" applyFont="1" applyFill="1" applyBorder="1" applyAlignment="1">
      <alignment horizontal="right" vertical="center"/>
    </xf>
    <xf numFmtId="0" fontId="75" fillId="0" borderId="12" xfId="3" applyNumberFormat="1" applyFont="1" applyFill="1" applyBorder="1" applyAlignment="1">
      <alignment vertical="center"/>
    </xf>
    <xf numFmtId="0" fontId="78" fillId="0" borderId="0" xfId="3" applyNumberFormat="1" applyFont="1" applyFill="1" applyBorder="1" applyAlignment="1">
      <alignment vertical="center"/>
    </xf>
    <xf numFmtId="0" fontId="75" fillId="0" borderId="0" xfId="3" applyNumberFormat="1" applyFont="1" applyFill="1" applyBorder="1" applyAlignment="1">
      <alignment horizontal="center" vertical="center"/>
    </xf>
    <xf numFmtId="0" fontId="75" fillId="0" borderId="7" xfId="3" applyNumberFormat="1" applyFont="1" applyFill="1" applyBorder="1" applyAlignment="1">
      <alignment vertical="center"/>
    </xf>
    <xf numFmtId="0" fontId="77" fillId="0" borderId="0" xfId="3" applyNumberFormat="1" applyFont="1" applyFill="1" applyBorder="1" applyAlignment="1">
      <alignment horizontal="left" vertical="center"/>
    </xf>
    <xf numFmtId="0" fontId="79" fillId="0" borderId="0" xfId="1" applyNumberFormat="1" applyFont="1" applyFill="1" applyBorder="1" applyAlignment="1">
      <alignment horizontal="left" vertical="center"/>
    </xf>
    <xf numFmtId="0" fontId="76" fillId="0" borderId="0" xfId="3" applyNumberFormat="1" applyFont="1" applyFill="1" applyBorder="1" applyAlignment="1">
      <alignment vertical="center"/>
    </xf>
    <xf numFmtId="0" fontId="76" fillId="0" borderId="0" xfId="3" applyFont="1" applyFill="1" applyBorder="1" applyAlignment="1">
      <alignment vertical="center"/>
    </xf>
    <xf numFmtId="0" fontId="76" fillId="0" borderId="5" xfId="3" applyFont="1" applyFill="1" applyBorder="1" applyAlignment="1">
      <alignment vertical="center"/>
    </xf>
    <xf numFmtId="0" fontId="76" fillId="0" borderId="0" xfId="1" applyNumberFormat="1" applyFont="1" applyFill="1" applyBorder="1" applyAlignment="1">
      <alignment horizontal="left" vertical="center"/>
    </xf>
    <xf numFmtId="0" fontId="76" fillId="0" borderId="0" xfId="3" applyNumberFormat="1" applyFont="1" applyFill="1" applyBorder="1" applyAlignment="1">
      <alignment horizontal="left" vertical="center"/>
    </xf>
    <xf numFmtId="0" fontId="75" fillId="0" borderId="13" xfId="3" applyNumberFormat="1" applyFont="1" applyFill="1" applyBorder="1" applyAlignment="1">
      <alignment horizontal="left" vertical="center"/>
    </xf>
    <xf numFmtId="0" fontId="75" fillId="0" borderId="0" xfId="1" applyNumberFormat="1" applyFont="1" applyFill="1" applyBorder="1" applyAlignment="1">
      <alignment horizontal="left" vertical="center"/>
    </xf>
    <xf numFmtId="0" fontId="80" fillId="0" borderId="14" xfId="3" applyNumberFormat="1" applyFont="1" applyFill="1" applyBorder="1" applyAlignment="1" applyProtection="1">
      <alignment horizontal="center" vertical="center"/>
      <protection locked="0"/>
    </xf>
    <xf numFmtId="0" fontId="75" fillId="0" borderId="14" xfId="3" applyNumberFormat="1" applyFont="1" applyFill="1" applyBorder="1" applyAlignment="1">
      <alignment horizontal="center" vertical="center"/>
    </xf>
    <xf numFmtId="164" fontId="75" fillId="0" borderId="0" xfId="1" applyNumberFormat="1" applyFont="1" applyFill="1" applyBorder="1" applyAlignment="1">
      <alignment vertical="center"/>
    </xf>
    <xf numFmtId="164" fontId="75" fillId="0" borderId="0" xfId="1" applyNumberFormat="1" applyFont="1" applyFill="1" applyBorder="1" applyAlignment="1">
      <alignment horizontal="left" vertical="center"/>
    </xf>
    <xf numFmtId="0" fontId="75" fillId="0" borderId="33" xfId="3" applyNumberFormat="1" applyFont="1" applyFill="1" applyBorder="1" applyAlignment="1">
      <alignment horizontal="left" vertical="center"/>
    </xf>
    <xf numFmtId="0" fontId="75" fillId="0" borderId="17" xfId="3" applyNumberFormat="1" applyFont="1" applyFill="1" applyBorder="1" applyAlignment="1">
      <alignment horizontal="center" vertical="center"/>
    </xf>
    <xf numFmtId="0" fontId="81" fillId="0" borderId="14" xfId="3" applyFont="1" applyFill="1" applyBorder="1" applyAlignment="1">
      <alignment horizontal="center" vertical="center"/>
    </xf>
    <xf numFmtId="0" fontId="81" fillId="0" borderId="0" xfId="3" applyFont="1" applyFill="1" applyBorder="1" applyAlignment="1">
      <alignment horizontal="center" vertical="center"/>
    </xf>
    <xf numFmtId="0" fontId="81" fillId="0" borderId="0" xfId="3" applyNumberFormat="1" applyFont="1" applyFill="1" applyBorder="1" applyAlignment="1">
      <alignment horizontal="center" vertical="center"/>
    </xf>
    <xf numFmtId="0" fontId="83" fillId="0" borderId="14" xfId="3" applyNumberFormat="1" applyFont="1" applyFill="1" applyBorder="1" applyAlignment="1">
      <alignment horizontal="center" vertical="center"/>
    </xf>
    <xf numFmtId="0" fontId="75" fillId="0" borderId="7" xfId="1" applyNumberFormat="1" applyFont="1" applyFill="1" applyBorder="1" applyAlignment="1">
      <alignment vertical="center"/>
    </xf>
    <xf numFmtId="0" fontId="85" fillId="0" borderId="25" xfId="3" applyFont="1" applyFill="1" applyBorder="1" applyAlignment="1">
      <alignment horizontal="center" vertical="center"/>
    </xf>
    <xf numFmtId="0" fontId="85" fillId="0" borderId="14" xfId="3" applyFont="1" applyFill="1" applyBorder="1" applyAlignment="1">
      <alignment horizontal="center" vertical="center"/>
    </xf>
    <xf numFmtId="0" fontId="84" fillId="0" borderId="17" xfId="3" applyFont="1" applyFill="1" applyBorder="1" applyAlignment="1">
      <alignment horizontal="center" vertical="center"/>
    </xf>
    <xf numFmtId="165" fontId="82" fillId="0" borderId="0" xfId="3" applyNumberFormat="1" applyFont="1" applyFill="1" applyBorder="1" applyAlignment="1">
      <alignment horizontal="center" vertical="center"/>
    </xf>
    <xf numFmtId="0" fontId="84" fillId="0" borderId="14" xfId="3" applyFont="1" applyFill="1" applyBorder="1" applyAlignment="1">
      <alignment horizontal="center" vertical="center"/>
    </xf>
    <xf numFmtId="0" fontId="84" fillId="0" borderId="14" xfId="3" applyNumberFormat="1" applyFont="1" applyFill="1" applyBorder="1" applyAlignment="1">
      <alignment horizontal="center" vertical="center"/>
    </xf>
    <xf numFmtId="0" fontId="86" fillId="0" borderId="14" xfId="3" applyFont="1" applyFill="1" applyBorder="1" applyAlignment="1">
      <alignment horizontal="center" vertical="center"/>
    </xf>
    <xf numFmtId="0" fontId="86" fillId="0" borderId="14" xfId="3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24" xfId="3" applyNumberFormat="1" applyFont="1" applyFill="1" applyBorder="1" applyAlignment="1">
      <alignment horizontal="left" vertical="center"/>
    </xf>
    <xf numFmtId="0" fontId="77" fillId="0" borderId="12" xfId="3" applyNumberFormat="1" applyFont="1" applyFill="1" applyBorder="1" applyAlignment="1">
      <alignment horizontal="left" vertical="center"/>
    </xf>
    <xf numFmtId="0" fontId="75" fillId="0" borderId="35" xfId="3" applyNumberFormat="1" applyFont="1" applyFill="1" applyBorder="1" applyAlignment="1">
      <alignment horizontal="left" vertical="center"/>
    </xf>
    <xf numFmtId="0" fontId="75" fillId="0" borderId="15" xfId="3" applyNumberFormat="1" applyFont="1" applyFill="1" applyBorder="1" applyAlignment="1">
      <alignment horizontal="left" vertical="center"/>
    </xf>
    <xf numFmtId="0" fontId="75" fillId="0" borderId="34" xfId="3" applyNumberFormat="1" applyFont="1" applyFill="1" applyBorder="1" applyAlignment="1">
      <alignment horizontal="left" vertical="center"/>
    </xf>
    <xf numFmtId="0" fontId="75" fillId="0" borderId="38" xfId="3" applyNumberFormat="1" applyFont="1" applyFill="1" applyBorder="1" applyAlignment="1">
      <alignment horizontal="center" vertical="center"/>
    </xf>
    <xf numFmtId="0" fontId="75" fillId="0" borderId="39" xfId="3" applyFont="1" applyFill="1" applyBorder="1" applyAlignment="1">
      <alignment horizontal="center" vertical="center"/>
    </xf>
    <xf numFmtId="0" fontId="75" fillId="0" borderId="18" xfId="3" applyFont="1" applyFill="1" applyBorder="1" applyAlignment="1">
      <alignment horizontal="center" vertical="center"/>
    </xf>
    <xf numFmtId="0" fontId="75" fillId="0" borderId="40" xfId="3" applyFont="1" applyFill="1" applyBorder="1" applyAlignment="1">
      <alignment horizontal="center" vertical="center"/>
    </xf>
    <xf numFmtId="0" fontId="75" fillId="0" borderId="41" xfId="3" applyFont="1" applyFill="1" applyBorder="1" applyAlignment="1">
      <alignment horizontal="center" vertical="center"/>
    </xf>
    <xf numFmtId="0" fontId="88" fillId="0" borderId="17" xfId="3" applyFont="1" applyFill="1" applyBorder="1" applyAlignment="1">
      <alignment horizontal="center" vertical="center"/>
    </xf>
    <xf numFmtId="0" fontId="86" fillId="0" borderId="0" xfId="3" applyFont="1" applyFill="1" applyBorder="1" applyAlignment="1">
      <alignment horizontal="center" vertical="center"/>
    </xf>
    <xf numFmtId="0" fontId="81" fillId="0" borderId="0" xfId="3" applyFont="1" applyFill="1" applyBorder="1" applyAlignment="1">
      <alignment horizontal="left" vertical="center"/>
    </xf>
    <xf numFmtId="0" fontId="86" fillId="0" borderId="0" xfId="3" applyNumberFormat="1" applyFont="1" applyFill="1" applyBorder="1" applyAlignment="1">
      <alignment horizontal="center" vertical="center"/>
    </xf>
    <xf numFmtId="2" fontId="82" fillId="0" borderId="0" xfId="3" applyNumberFormat="1" applyFont="1" applyFill="1" applyBorder="1" applyAlignment="1">
      <alignment horizontal="center" vertical="center"/>
    </xf>
    <xf numFmtId="2" fontId="82" fillId="0" borderId="14" xfId="3" applyNumberFormat="1" applyFont="1" applyFill="1" applyBorder="1" applyAlignment="1">
      <alignment horizontal="center" vertical="center"/>
    </xf>
    <xf numFmtId="165" fontId="82" fillId="0" borderId="14" xfId="3" applyNumberFormat="1" applyFont="1" applyFill="1" applyBorder="1" applyAlignment="1">
      <alignment horizontal="center" vertical="center"/>
    </xf>
    <xf numFmtId="0" fontId="75" fillId="0" borderId="14" xfId="0" applyFont="1" applyBorder="1"/>
    <xf numFmtId="0" fontId="81" fillId="0" borderId="25" xfId="3" applyNumberFormat="1" applyFont="1" applyFill="1" applyBorder="1" applyAlignment="1">
      <alignment vertical="center"/>
    </xf>
    <xf numFmtId="0" fontId="81" fillId="0" borderId="28" xfId="3" applyNumberFormat="1" applyFont="1" applyFill="1" applyBorder="1" applyAlignment="1">
      <alignment vertical="center"/>
    </xf>
    <xf numFmtId="0" fontId="85" fillId="0" borderId="25" xfId="3" applyFont="1" applyFill="1" applyBorder="1" applyAlignment="1">
      <alignment horizontal="center" vertical="center"/>
    </xf>
    <xf numFmtId="0" fontId="75" fillId="0" borderId="0" xfId="3" applyNumberFormat="1" applyFont="1" applyFill="1" applyBorder="1" applyAlignment="1">
      <alignment horizontal="left" vertical="center"/>
    </xf>
    <xf numFmtId="0" fontId="75" fillId="0" borderId="14" xfId="3" applyNumberFormat="1" applyFont="1" applyFill="1" applyBorder="1" applyAlignment="1">
      <alignment horizontal="center" vertical="center"/>
    </xf>
    <xf numFmtId="0" fontId="87" fillId="0" borderId="14" xfId="3" applyFont="1" applyFill="1" applyBorder="1" applyAlignment="1">
      <alignment vertical="center"/>
    </xf>
    <xf numFmtId="0" fontId="75" fillId="0" borderId="0" xfId="3" applyNumberFormat="1" applyFont="1" applyFill="1" applyBorder="1" applyAlignment="1">
      <alignment horizontal="left" vertical="center"/>
    </xf>
    <xf numFmtId="0" fontId="76" fillId="0" borderId="14" xfId="0" applyFont="1" applyBorder="1"/>
    <xf numFmtId="0" fontId="81" fillId="0" borderId="14" xfId="3" applyFont="1" applyFill="1" applyBorder="1" applyAlignment="1">
      <alignment vertical="center"/>
    </xf>
    <xf numFmtId="0" fontId="81" fillId="0" borderId="14" xfId="3" applyNumberFormat="1" applyFont="1" applyFill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9" fillId="0" borderId="0" xfId="3" applyNumberFormat="1" applyFont="1" applyFill="1" applyBorder="1" applyAlignment="1">
      <alignment vertical="center"/>
    </xf>
    <xf numFmtId="0" fontId="7" fillId="0" borderId="14" xfId="3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 wrapText="1"/>
    </xf>
    <xf numFmtId="0" fontId="28" fillId="0" borderId="19" xfId="3" applyFont="1" applyFill="1" applyBorder="1" applyAlignment="1">
      <alignment horizontal="center" vertical="center"/>
    </xf>
    <xf numFmtId="43" fontId="7" fillId="0" borderId="14" xfId="3" quotePrefix="1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43" fontId="7" fillId="0" borderId="25" xfId="3" quotePrefix="1" applyNumberFormat="1" applyFont="1" applyFill="1" applyBorder="1" applyAlignment="1">
      <alignment horizontal="center" vertical="center"/>
    </xf>
    <xf numFmtId="43" fontId="7" fillId="0" borderId="28" xfId="3" quotePrefix="1" applyNumberFormat="1" applyFont="1" applyFill="1" applyBorder="1" applyAlignment="1">
      <alignment horizontal="center" vertical="center"/>
    </xf>
    <xf numFmtId="0" fontId="21" fillId="0" borderId="14" xfId="3" quotePrefix="1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1" fillId="0" borderId="14" xfId="3" applyFont="1" applyFill="1" applyBorder="1" applyAlignment="1">
      <alignment horizontal="center" vertical="center" wrapText="1"/>
    </xf>
    <xf numFmtId="0" fontId="28" fillId="0" borderId="14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/>
    </xf>
    <xf numFmtId="0" fontId="22" fillId="0" borderId="19" xfId="3" applyNumberFormat="1" applyFont="1" applyFill="1" applyBorder="1" applyAlignment="1">
      <alignment horizontal="center" vertical="center"/>
    </xf>
    <xf numFmtId="0" fontId="5" fillId="0" borderId="19" xfId="3" applyNumberFormat="1" applyFont="1" applyFill="1" applyBorder="1" applyAlignment="1">
      <alignment horizontal="left" vertical="center"/>
    </xf>
    <xf numFmtId="0" fontId="5" fillId="0" borderId="37" xfId="3" applyNumberFormat="1" applyFont="1" applyFill="1" applyBorder="1" applyAlignment="1">
      <alignment horizontal="left" vertical="center"/>
    </xf>
    <xf numFmtId="0" fontId="5" fillId="0" borderId="43" xfId="3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2" fillId="0" borderId="14" xfId="3" quotePrefix="1" applyFont="1" applyFill="1" applyBorder="1" applyAlignment="1">
      <alignment horizontal="center" vertical="center"/>
    </xf>
    <xf numFmtId="0" fontId="22" fillId="0" borderId="14" xfId="3" applyNumberFormat="1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43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0" fontId="16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center" vertical="center"/>
    </xf>
    <xf numFmtId="0" fontId="4" fillId="0" borderId="10" xfId="3" applyNumberFormat="1" applyFont="1" applyFill="1" applyBorder="1" applyAlignment="1">
      <alignment horizontal="left" vertical="center"/>
    </xf>
    <xf numFmtId="0" fontId="4" fillId="0" borderId="8" xfId="3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left" vertical="center"/>
    </xf>
    <xf numFmtId="0" fontId="4" fillId="0" borderId="2" xfId="3" applyNumberFormat="1" applyFont="1" applyFill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4" fillId="0" borderId="4" xfId="3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0" fontId="4" fillId="0" borderId="8" xfId="3" quotePrefix="1" applyNumberFormat="1" applyFont="1" applyFill="1" applyBorder="1" applyAlignment="1">
      <alignment horizontal="left" vertical="center"/>
    </xf>
    <xf numFmtId="0" fontId="18" fillId="0" borderId="0" xfId="3" applyNumberFormat="1" applyFont="1" applyFill="1" applyAlignment="1">
      <alignment horizontal="center" vertical="center"/>
    </xf>
    <xf numFmtId="165" fontId="21" fillId="0" borderId="14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left" vertical="center"/>
    </xf>
    <xf numFmtId="0" fontId="22" fillId="0" borderId="17" xfId="3" applyNumberFormat="1" applyFont="1" applyFill="1" applyBorder="1" applyAlignment="1">
      <alignment horizontal="center" vertical="center"/>
    </xf>
    <xf numFmtId="0" fontId="31" fillId="0" borderId="14" xfId="3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/>
    </xf>
    <xf numFmtId="0" fontId="30" fillId="0" borderId="14" xfId="3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 wrapText="1"/>
    </xf>
    <xf numFmtId="0" fontId="31" fillId="0" borderId="25" xfId="3" applyFont="1" applyFill="1" applyBorder="1" applyAlignment="1">
      <alignment horizontal="center" vertical="center"/>
    </xf>
    <xf numFmtId="0" fontId="31" fillId="0" borderId="17" xfId="3" applyFont="1" applyFill="1" applyBorder="1" applyAlignment="1">
      <alignment horizontal="center" vertical="center"/>
    </xf>
    <xf numFmtId="0" fontId="31" fillId="0" borderId="14" xfId="3" quotePrefix="1" applyFont="1" applyFill="1" applyBorder="1" applyAlignment="1">
      <alignment horizontal="center" vertical="center"/>
    </xf>
    <xf numFmtId="0" fontId="30" fillId="0" borderId="25" xfId="3" applyFont="1" applyFill="1" applyBorder="1" applyAlignment="1">
      <alignment horizontal="center" vertical="center"/>
    </xf>
    <xf numFmtId="0" fontId="30" fillId="0" borderId="17" xfId="3" applyFont="1" applyFill="1" applyBorder="1" applyAlignment="1">
      <alignment horizontal="center" vertical="center"/>
    </xf>
    <xf numFmtId="0" fontId="31" fillId="0" borderId="14" xfId="3" applyFont="1" applyFill="1" applyBorder="1" applyAlignment="1">
      <alignment horizontal="center" vertical="center" wrapText="1"/>
    </xf>
    <xf numFmtId="0" fontId="30" fillId="0" borderId="19" xfId="3" applyNumberFormat="1" applyFont="1" applyFill="1" applyBorder="1" applyAlignment="1">
      <alignment horizontal="center" vertical="center"/>
    </xf>
    <xf numFmtId="0" fontId="32" fillId="0" borderId="19" xfId="3" applyNumberFormat="1" applyFont="1" applyFill="1" applyBorder="1" applyAlignment="1">
      <alignment horizontal="left" vertical="center"/>
    </xf>
    <xf numFmtId="0" fontId="32" fillId="0" borderId="37" xfId="3" applyNumberFormat="1" applyFont="1" applyFill="1" applyBorder="1" applyAlignment="1">
      <alignment horizontal="left" vertical="center"/>
    </xf>
    <xf numFmtId="0" fontId="32" fillId="0" borderId="43" xfId="3" applyNumberFormat="1" applyFont="1" applyFill="1" applyBorder="1" applyAlignment="1">
      <alignment horizontal="left" vertical="center"/>
    </xf>
    <xf numFmtId="0" fontId="30" fillId="0" borderId="17" xfId="3" applyNumberFormat="1" applyFont="1" applyFill="1" applyBorder="1" applyAlignment="1">
      <alignment horizontal="center" vertical="center"/>
    </xf>
    <xf numFmtId="0" fontId="30" fillId="0" borderId="14" xfId="3" applyNumberFormat="1" applyFont="1" applyFill="1" applyBorder="1" applyAlignment="1">
      <alignment horizontal="center" vertical="center"/>
    </xf>
    <xf numFmtId="0" fontId="29" fillId="0" borderId="14" xfId="3" applyFont="1" applyFill="1" applyBorder="1" applyAlignment="1">
      <alignment horizontal="center" vertical="center"/>
    </xf>
    <xf numFmtId="165" fontId="31" fillId="0" borderId="14" xfId="3" applyNumberFormat="1" applyFont="1" applyFill="1" applyBorder="1" applyAlignment="1">
      <alignment horizontal="center" vertical="center"/>
    </xf>
    <xf numFmtId="0" fontId="30" fillId="0" borderId="28" xfId="3" applyFont="1" applyFill="1" applyBorder="1" applyAlignment="1">
      <alignment horizontal="center" vertical="center"/>
    </xf>
    <xf numFmtId="0" fontId="30" fillId="0" borderId="14" xfId="3" quotePrefix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30" fillId="0" borderId="25" xfId="3" quotePrefix="1" applyFont="1" applyFill="1" applyBorder="1" applyAlignment="1">
      <alignment horizontal="center" vertical="center"/>
    </xf>
    <xf numFmtId="0" fontId="30" fillId="0" borderId="17" xfId="3" quotePrefix="1" applyFont="1" applyFill="1" applyBorder="1" applyAlignment="1">
      <alignment horizontal="center" vertical="center"/>
    </xf>
    <xf numFmtId="0" fontId="30" fillId="0" borderId="25" xfId="3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/>
    </xf>
    <xf numFmtId="0" fontId="15" fillId="0" borderId="43" xfId="3" applyFont="1" applyFill="1" applyBorder="1" applyAlignment="1">
      <alignment horizontal="center" vertical="center"/>
    </xf>
    <xf numFmtId="0" fontId="33" fillId="0" borderId="25" xfId="3" applyFont="1" applyFill="1" applyBorder="1" applyAlignment="1">
      <alignment horizontal="center" vertical="center"/>
    </xf>
    <xf numFmtId="0" fontId="33" fillId="0" borderId="28" xfId="3" applyFont="1" applyFill="1" applyBorder="1" applyAlignment="1">
      <alignment horizontal="center" vertical="center"/>
    </xf>
    <xf numFmtId="0" fontId="33" fillId="0" borderId="17" xfId="3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28" xfId="3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8" fillId="0" borderId="25" xfId="3" applyFont="1" applyFill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22" fillId="0" borderId="25" xfId="3" applyFont="1" applyFill="1" applyBorder="1" applyAlignment="1">
      <alignment horizontal="center" vertical="center"/>
    </xf>
    <xf numFmtId="0" fontId="22" fillId="0" borderId="28" xfId="3" applyFont="1" applyFill="1" applyBorder="1" applyAlignment="1">
      <alignment horizontal="center" vertical="center"/>
    </xf>
    <xf numFmtId="0" fontId="24" fillId="0" borderId="19" xfId="3" applyNumberFormat="1" applyFont="1" applyFill="1" applyBorder="1" applyAlignment="1">
      <alignment horizontal="left" vertical="center"/>
    </xf>
    <xf numFmtId="0" fontId="24" fillId="0" borderId="43" xfId="3" applyNumberFormat="1" applyFont="1" applyFill="1" applyBorder="1" applyAlignment="1">
      <alignment horizontal="left" vertical="center"/>
    </xf>
    <xf numFmtId="0" fontId="30" fillId="0" borderId="28" xfId="3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5" fontId="30" fillId="0" borderId="25" xfId="3" applyNumberFormat="1" applyFont="1" applyFill="1" applyBorder="1" applyAlignment="1">
      <alignment horizontal="center" vertical="center"/>
    </xf>
    <xf numFmtId="165" fontId="30" fillId="0" borderId="28" xfId="3" applyNumberFormat="1" applyFont="1" applyFill="1" applyBorder="1" applyAlignment="1">
      <alignment horizontal="center" vertical="center"/>
    </xf>
    <xf numFmtId="165" fontId="30" fillId="0" borderId="17" xfId="3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22" fillId="0" borderId="14" xfId="3" applyNumberFormat="1" applyFont="1" applyFill="1" applyBorder="1" applyAlignment="1">
      <alignment horizontal="center" vertical="center"/>
    </xf>
    <xf numFmtId="0" fontId="30" fillId="0" borderId="28" xfId="3" applyNumberFormat="1" applyFont="1" applyFill="1" applyBorder="1" applyAlignment="1">
      <alignment horizontal="center" vertical="center"/>
    </xf>
    <xf numFmtId="165" fontId="30" fillId="0" borderId="14" xfId="3" applyNumberFormat="1" applyFont="1" applyFill="1" applyBorder="1" applyAlignment="1">
      <alignment horizontal="center" vertical="center"/>
    </xf>
    <xf numFmtId="165" fontId="22" fillId="0" borderId="25" xfId="3" applyNumberFormat="1" applyFont="1" applyFill="1" applyBorder="1" applyAlignment="1">
      <alignment horizontal="center" vertical="center"/>
    </xf>
    <xf numFmtId="165" fontId="22" fillId="0" borderId="17" xfId="3" applyNumberFormat="1" applyFont="1" applyFill="1" applyBorder="1" applyAlignment="1">
      <alignment horizontal="center" vertical="center"/>
    </xf>
    <xf numFmtId="0" fontId="30" fillId="0" borderId="14" xfId="3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34" fillId="0" borderId="24" xfId="3" applyFont="1" applyFill="1" applyBorder="1" applyAlignment="1">
      <alignment horizontal="center" vertical="center" wrapText="1"/>
    </xf>
    <xf numFmtId="0" fontId="34" fillId="0" borderId="35" xfId="3" applyFont="1" applyFill="1" applyBorder="1" applyAlignment="1">
      <alignment horizontal="center" vertical="center" wrapText="1"/>
    </xf>
    <xf numFmtId="0" fontId="34" fillId="0" borderId="15" xfId="3" applyFont="1" applyFill="1" applyBorder="1" applyAlignment="1">
      <alignment horizontal="center" vertical="center" wrapText="1"/>
    </xf>
    <xf numFmtId="0" fontId="34" fillId="0" borderId="34" xfId="3" applyFont="1" applyFill="1" applyBorder="1" applyAlignment="1">
      <alignment horizontal="center" vertical="center" wrapText="1"/>
    </xf>
    <xf numFmtId="0" fontId="34" fillId="0" borderId="19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47" fillId="0" borderId="14" xfId="3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2" fillId="0" borderId="19" xfId="3" applyFont="1" applyFill="1" applyBorder="1" applyAlignment="1">
      <alignment horizontal="center" vertical="center"/>
    </xf>
    <xf numFmtId="0" fontId="22" fillId="0" borderId="37" xfId="3" applyFont="1" applyFill="1" applyBorder="1" applyAlignment="1">
      <alignment horizontal="center" vertical="center"/>
    </xf>
    <xf numFmtId="0" fontId="22" fillId="0" borderId="43" xfId="3" applyFont="1" applyFill="1" applyBorder="1" applyAlignment="1">
      <alignment horizontal="center" vertical="center"/>
    </xf>
    <xf numFmtId="0" fontId="22" fillId="0" borderId="1" xfId="3" applyNumberFormat="1" applyFont="1" applyFill="1" applyBorder="1" applyAlignment="1">
      <alignment horizontal="left" vertical="center"/>
    </xf>
    <xf numFmtId="0" fontId="22" fillId="0" borderId="2" xfId="3" applyNumberFormat="1" applyFont="1" applyFill="1" applyBorder="1" applyAlignment="1">
      <alignment horizontal="left" vertical="center"/>
    </xf>
    <xf numFmtId="0" fontId="42" fillId="0" borderId="19" xfId="3" applyNumberFormat="1" applyFont="1" applyFill="1" applyBorder="1" applyAlignment="1">
      <alignment horizontal="left" vertical="center"/>
    </xf>
    <xf numFmtId="0" fontId="42" fillId="0" borderId="37" xfId="3" applyNumberFormat="1" applyFont="1" applyFill="1" applyBorder="1" applyAlignment="1">
      <alignment horizontal="left" vertical="center"/>
    </xf>
    <xf numFmtId="0" fontId="42" fillId="0" borderId="43" xfId="3" applyNumberFormat="1" applyFont="1" applyFill="1" applyBorder="1" applyAlignment="1">
      <alignment horizontal="left" vertical="center"/>
    </xf>
    <xf numFmtId="0" fontId="21" fillId="0" borderId="12" xfId="3" applyNumberFormat="1" applyFont="1" applyFill="1" applyBorder="1" applyAlignment="1">
      <alignment horizontal="left" vertical="center"/>
    </xf>
    <xf numFmtId="0" fontId="41" fillId="0" borderId="14" xfId="3" applyNumberFormat="1" applyFont="1" applyFill="1" applyBorder="1" applyAlignment="1">
      <alignment horizontal="center" vertical="center"/>
    </xf>
    <xf numFmtId="0" fontId="41" fillId="0" borderId="19" xfId="3" applyNumberFormat="1" applyFont="1" applyFill="1" applyBorder="1" applyAlignment="1">
      <alignment horizontal="left" vertical="center"/>
    </xf>
    <xf numFmtId="0" fontId="41" fillId="0" borderId="43" xfId="3" applyNumberFormat="1" applyFont="1" applyFill="1" applyBorder="1" applyAlignment="1">
      <alignment horizontal="left" vertical="center"/>
    </xf>
    <xf numFmtId="0" fontId="36" fillId="0" borderId="19" xfId="3" applyFont="1" applyFill="1" applyBorder="1" applyAlignment="1">
      <alignment horizontal="center" vertical="center"/>
    </xf>
    <xf numFmtId="0" fontId="36" fillId="0" borderId="43" xfId="3" applyFont="1" applyFill="1" applyBorder="1" applyAlignment="1">
      <alignment horizontal="center" vertical="center"/>
    </xf>
    <xf numFmtId="0" fontId="16" fillId="0" borderId="25" xfId="3" applyFont="1" applyFill="1" applyBorder="1" applyAlignment="1">
      <alignment horizontal="center" vertical="center"/>
    </xf>
    <xf numFmtId="0" fontId="16" fillId="0" borderId="28" xfId="3" applyFont="1" applyFill="1" applyBorder="1" applyAlignment="1">
      <alignment horizontal="center" vertical="center"/>
    </xf>
    <xf numFmtId="0" fontId="45" fillId="0" borderId="14" xfId="3" applyFont="1" applyFill="1" applyBorder="1" applyAlignment="1">
      <alignment horizontal="center" vertical="center"/>
    </xf>
    <xf numFmtId="0" fontId="45" fillId="0" borderId="19" xfId="3" applyFont="1" applyFill="1" applyBorder="1" applyAlignment="1">
      <alignment horizontal="center" vertical="center"/>
    </xf>
    <xf numFmtId="0" fontId="45" fillId="0" borderId="37" xfId="3" applyFont="1" applyFill="1" applyBorder="1" applyAlignment="1">
      <alignment horizontal="center" vertical="center"/>
    </xf>
    <xf numFmtId="0" fontId="45" fillId="0" borderId="43" xfId="3" applyFont="1" applyFill="1" applyBorder="1" applyAlignment="1">
      <alignment horizontal="center" vertical="center"/>
    </xf>
    <xf numFmtId="0" fontId="34" fillId="0" borderId="14" xfId="3" quotePrefix="1" applyFont="1" applyFill="1" applyBorder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0" fontId="34" fillId="0" borderId="14" xfId="3" applyFont="1" applyFill="1" applyBorder="1" applyAlignment="1">
      <alignment horizontal="center" vertical="center" wrapText="1"/>
    </xf>
    <xf numFmtId="0" fontId="22" fillId="0" borderId="10" xfId="3" applyNumberFormat="1" applyFont="1" applyFill="1" applyBorder="1" applyAlignment="1">
      <alignment horizontal="left" vertical="center"/>
    </xf>
    <xf numFmtId="0" fontId="22" fillId="0" borderId="8" xfId="3" applyNumberFormat="1" applyFont="1" applyFill="1" applyBorder="1" applyAlignment="1">
      <alignment horizontal="left" vertical="center"/>
    </xf>
    <xf numFmtId="0" fontId="22" fillId="0" borderId="4" xfId="3" applyNumberFormat="1" applyFont="1" applyFill="1" applyBorder="1" applyAlignment="1">
      <alignment horizontal="left" vertical="center"/>
    </xf>
    <xf numFmtId="0" fontId="22" fillId="0" borderId="0" xfId="3" applyNumberFormat="1" applyFont="1" applyFill="1" applyBorder="1" applyAlignment="1">
      <alignment horizontal="left" vertical="center"/>
    </xf>
    <xf numFmtId="0" fontId="22" fillId="0" borderId="8" xfId="3" quotePrefix="1" applyNumberFormat="1" applyFont="1" applyFill="1" applyBorder="1" applyAlignment="1">
      <alignment horizontal="left" vertical="center"/>
    </xf>
    <xf numFmtId="165" fontId="34" fillId="0" borderId="25" xfId="3" applyNumberFormat="1" applyFont="1" applyFill="1" applyBorder="1" applyAlignment="1">
      <alignment horizontal="center" vertical="center"/>
    </xf>
    <xf numFmtId="165" fontId="34" fillId="0" borderId="28" xfId="3" applyNumberFormat="1" applyFont="1" applyFill="1" applyBorder="1" applyAlignment="1">
      <alignment horizontal="center" vertical="center"/>
    </xf>
    <xf numFmtId="165" fontId="34" fillId="0" borderId="14" xfId="3" applyNumberFormat="1" applyFont="1" applyFill="1" applyBorder="1" applyAlignment="1">
      <alignment horizontal="center" vertical="center"/>
    </xf>
    <xf numFmtId="0" fontId="16" fillId="0" borderId="25" xfId="3" quotePrefix="1" applyFont="1" applyFill="1" applyBorder="1" applyAlignment="1">
      <alignment horizontal="center" vertical="center"/>
    </xf>
    <xf numFmtId="0" fontId="16" fillId="0" borderId="28" xfId="3" quotePrefix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47" fillId="0" borderId="25" xfId="3" applyFont="1" applyFill="1" applyBorder="1" applyAlignment="1">
      <alignment horizontal="center" vertical="center" wrapText="1"/>
    </xf>
    <xf numFmtId="0" fontId="47" fillId="0" borderId="28" xfId="3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3" applyNumberFormat="1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  <xf numFmtId="0" fontId="16" fillId="0" borderId="25" xfId="3" applyNumberFormat="1" applyFont="1" applyFill="1" applyBorder="1" applyAlignment="1">
      <alignment horizontal="center" vertical="center"/>
    </xf>
    <xf numFmtId="0" fontId="16" fillId="0" borderId="28" xfId="3" applyNumberFormat="1" applyFont="1" applyFill="1" applyBorder="1" applyAlignment="1">
      <alignment horizontal="center" vertical="center"/>
    </xf>
    <xf numFmtId="0" fontId="16" fillId="0" borderId="14" xfId="3" quotePrefix="1" applyFont="1" applyFill="1" applyBorder="1" applyAlignment="1">
      <alignment horizontal="center" vertical="center"/>
    </xf>
    <xf numFmtId="0" fontId="54" fillId="0" borderId="25" xfId="3" applyFont="1" applyFill="1" applyBorder="1" applyAlignment="1">
      <alignment horizontal="center" vertical="center"/>
    </xf>
    <xf numFmtId="0" fontId="54" fillId="0" borderId="28" xfId="3" applyFont="1" applyFill="1" applyBorder="1" applyAlignment="1">
      <alignment horizontal="center" vertical="center"/>
    </xf>
    <xf numFmtId="0" fontId="54" fillId="0" borderId="17" xfId="3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5" xfId="3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center" vertical="center"/>
    </xf>
    <xf numFmtId="0" fontId="34" fillId="0" borderId="17" xfId="3" applyFont="1" applyFill="1" applyBorder="1" applyAlignment="1">
      <alignment horizontal="center" vertical="center"/>
    </xf>
    <xf numFmtId="165" fontId="55" fillId="0" borderId="25" xfId="3" applyNumberFormat="1" applyFont="1" applyFill="1" applyBorder="1" applyAlignment="1">
      <alignment horizontal="center" vertical="center"/>
    </xf>
    <xf numFmtId="165" fontId="55" fillId="0" borderId="28" xfId="3" applyNumberFormat="1" applyFont="1" applyFill="1" applyBorder="1" applyAlignment="1">
      <alignment horizontal="center" vertical="center"/>
    </xf>
    <xf numFmtId="165" fontId="55" fillId="0" borderId="17" xfId="3" applyNumberFormat="1" applyFont="1" applyFill="1" applyBorder="1" applyAlignment="1">
      <alignment horizontal="center" vertical="center"/>
    </xf>
    <xf numFmtId="0" fontId="54" fillId="0" borderId="25" xfId="3" quotePrefix="1" applyFont="1" applyFill="1" applyBorder="1" applyAlignment="1">
      <alignment horizontal="center" vertical="center"/>
    </xf>
    <xf numFmtId="0" fontId="54" fillId="0" borderId="28" xfId="3" quotePrefix="1" applyFont="1" applyFill="1" applyBorder="1" applyAlignment="1">
      <alignment horizontal="center" vertical="center"/>
    </xf>
    <xf numFmtId="0" fontId="54" fillId="0" borderId="17" xfId="3" quotePrefix="1" applyFont="1" applyFill="1" applyBorder="1" applyAlignment="1">
      <alignment horizontal="center" vertical="center"/>
    </xf>
    <xf numFmtId="0" fontId="36" fillId="0" borderId="14" xfId="3" applyFont="1" applyFill="1" applyBorder="1" applyAlignment="1">
      <alignment horizontal="center" vertical="center"/>
    </xf>
    <xf numFmtId="167" fontId="36" fillId="0" borderId="19" xfId="3" applyNumberFormat="1" applyFont="1" applyFill="1" applyBorder="1" applyAlignment="1">
      <alignment horizontal="center" vertical="center"/>
    </xf>
    <xf numFmtId="0" fontId="45" fillId="0" borderId="25" xfId="3" applyFont="1" applyFill="1" applyBorder="1" applyAlignment="1">
      <alignment horizontal="center" vertical="center"/>
    </xf>
    <xf numFmtId="0" fontId="45" fillId="0" borderId="28" xfId="3" applyFont="1" applyFill="1" applyBorder="1" applyAlignment="1">
      <alignment horizontal="center" vertical="center"/>
    </xf>
    <xf numFmtId="0" fontId="45" fillId="0" borderId="17" xfId="3" applyFont="1" applyFill="1" applyBorder="1" applyAlignment="1">
      <alignment horizontal="center" vertical="center"/>
    </xf>
    <xf numFmtId="0" fontId="54" fillId="0" borderId="25" xfId="3" applyNumberFormat="1" applyFont="1" applyFill="1" applyBorder="1" applyAlignment="1">
      <alignment horizontal="center" vertical="center"/>
    </xf>
    <xf numFmtId="0" fontId="54" fillId="0" borderId="28" xfId="3" applyNumberFormat="1" applyFont="1" applyFill="1" applyBorder="1" applyAlignment="1">
      <alignment horizontal="center" vertical="center"/>
    </xf>
    <xf numFmtId="0" fontId="54" fillId="0" borderId="17" xfId="3" applyNumberFormat="1" applyFont="1" applyFill="1" applyBorder="1" applyAlignment="1">
      <alignment horizontal="center" vertical="center"/>
    </xf>
    <xf numFmtId="167" fontId="34" fillId="0" borderId="14" xfId="3" applyNumberFormat="1" applyFont="1" applyFill="1" applyBorder="1" applyAlignment="1">
      <alignment horizontal="center" vertical="center"/>
    </xf>
    <xf numFmtId="167" fontId="36" fillId="0" borderId="14" xfId="3" applyNumberFormat="1" applyFont="1" applyFill="1" applyBorder="1" applyAlignment="1">
      <alignment horizontal="center" vertical="center"/>
    </xf>
    <xf numFmtId="167" fontId="34" fillId="0" borderId="25" xfId="0" applyNumberFormat="1" applyFont="1" applyBorder="1" applyAlignment="1">
      <alignment horizontal="center" vertical="center" wrapText="1"/>
    </xf>
    <xf numFmtId="167" fontId="34" fillId="0" borderId="28" xfId="0" applyNumberFormat="1" applyFont="1" applyBorder="1" applyAlignment="1">
      <alignment horizontal="center" vertical="center" wrapText="1"/>
    </xf>
    <xf numFmtId="167" fontId="34" fillId="0" borderId="17" xfId="0" applyNumberFormat="1" applyFont="1" applyBorder="1" applyAlignment="1">
      <alignment horizontal="center" vertical="center" wrapText="1"/>
    </xf>
    <xf numFmtId="0" fontId="30" fillId="0" borderId="19" xfId="3" applyNumberFormat="1" applyFont="1" applyFill="1" applyBorder="1" applyAlignment="1">
      <alignment horizontal="left" vertical="center"/>
    </xf>
    <xf numFmtId="0" fontId="30" fillId="0" borderId="43" xfId="3" applyNumberFormat="1" applyFont="1" applyFill="1" applyBorder="1" applyAlignment="1">
      <alignment horizontal="left" vertical="center"/>
    </xf>
    <xf numFmtId="0" fontId="41" fillId="0" borderId="19" xfId="3" applyNumberFormat="1" applyFont="1" applyFill="1" applyBorder="1" applyAlignment="1">
      <alignment horizontal="center" vertical="center"/>
    </xf>
    <xf numFmtId="0" fontId="30" fillId="0" borderId="19" xfId="3" applyFont="1" applyFill="1" applyBorder="1" applyAlignment="1">
      <alignment horizontal="center" vertical="center"/>
    </xf>
    <xf numFmtId="0" fontId="30" fillId="0" borderId="43" xfId="3" applyFont="1" applyFill="1" applyBorder="1" applyAlignment="1">
      <alignment horizontal="center" vertical="center"/>
    </xf>
    <xf numFmtId="0" fontId="30" fillId="0" borderId="25" xfId="3" applyFont="1" applyFill="1" applyBorder="1" applyAlignment="1">
      <alignment horizontal="center" vertical="center" wrapText="1"/>
    </xf>
    <xf numFmtId="0" fontId="30" fillId="0" borderId="17" xfId="3" applyFont="1" applyFill="1" applyBorder="1" applyAlignment="1">
      <alignment horizontal="center" vertical="center" wrapText="1"/>
    </xf>
    <xf numFmtId="0" fontId="34" fillId="0" borderId="19" xfId="3" applyFont="1" applyFill="1" applyBorder="1" applyAlignment="1">
      <alignment horizontal="center" vertical="center"/>
    </xf>
    <xf numFmtId="0" fontId="34" fillId="0" borderId="37" xfId="3" applyFont="1" applyFill="1" applyBorder="1" applyAlignment="1">
      <alignment horizontal="center" vertical="center"/>
    </xf>
    <xf numFmtId="0" fontId="34" fillId="0" borderId="43" xfId="3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45" fillId="0" borderId="14" xfId="3" applyFont="1" applyFill="1" applyBorder="1" applyAlignment="1">
      <alignment horizontal="center" vertical="center" wrapText="1"/>
    </xf>
    <xf numFmtId="0" fontId="41" fillId="0" borderId="14" xfId="3" quotePrefix="1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3" fillId="0" borderId="14" xfId="3" applyFont="1" applyFill="1" applyBorder="1" applyAlignment="1">
      <alignment horizontal="center" vertical="center"/>
    </xf>
    <xf numFmtId="0" fontId="63" fillId="0" borderId="28" xfId="3" applyFont="1" applyFill="1" applyBorder="1" applyAlignment="1">
      <alignment horizontal="center" vertical="center"/>
    </xf>
    <xf numFmtId="0" fontId="63" fillId="0" borderId="17" xfId="3" applyFont="1" applyFill="1" applyBorder="1" applyAlignment="1">
      <alignment horizontal="center" vertical="center"/>
    </xf>
    <xf numFmtId="0" fontId="63" fillId="0" borderId="25" xfId="3" applyFont="1" applyFill="1" applyBorder="1" applyAlignment="1">
      <alignment horizontal="center" vertical="center"/>
    </xf>
    <xf numFmtId="167" fontId="73" fillId="0" borderId="14" xfId="3" applyNumberFormat="1" applyFont="1" applyFill="1" applyBorder="1" applyAlignment="1">
      <alignment horizontal="center" vertical="center" wrapText="1"/>
    </xf>
    <xf numFmtId="167" fontId="59" fillId="0" borderId="14" xfId="3" applyNumberFormat="1" applyFont="1" applyFill="1" applyBorder="1" applyAlignment="1">
      <alignment horizontal="center" vertical="center"/>
    </xf>
    <xf numFmtId="167" fontId="59" fillId="0" borderId="14" xfId="0" applyNumberFormat="1" applyFont="1" applyBorder="1" applyAlignment="1">
      <alignment horizontal="center" vertical="center" wrapText="1"/>
    </xf>
    <xf numFmtId="0" fontId="73" fillId="0" borderId="14" xfId="3" applyFont="1" applyFill="1" applyBorder="1" applyAlignment="1">
      <alignment horizontal="center" vertical="center" wrapText="1"/>
    </xf>
    <xf numFmtId="0" fontId="59" fillId="0" borderId="14" xfId="3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59" fillId="0" borderId="14" xfId="2" applyFont="1" applyBorder="1" applyAlignment="1">
      <alignment horizontal="center" vertical="center" wrapText="1"/>
    </xf>
    <xf numFmtId="0" fontId="70" fillId="0" borderId="25" xfId="3" applyNumberFormat="1" applyFont="1" applyFill="1" applyBorder="1" applyAlignment="1">
      <alignment horizontal="center" vertical="center"/>
    </xf>
    <xf numFmtId="0" fontId="70" fillId="0" borderId="28" xfId="3" applyNumberFormat="1" applyFont="1" applyFill="1" applyBorder="1" applyAlignment="1">
      <alignment horizontal="center" vertical="center"/>
    </xf>
    <xf numFmtId="0" fontId="70" fillId="0" borderId="17" xfId="3" applyNumberFormat="1" applyFont="1" applyFill="1" applyBorder="1" applyAlignment="1">
      <alignment horizontal="center" vertical="center"/>
    </xf>
    <xf numFmtId="165" fontId="70" fillId="0" borderId="25" xfId="3" applyNumberFormat="1" applyFont="1" applyFill="1" applyBorder="1" applyAlignment="1">
      <alignment horizontal="center" vertical="center"/>
    </xf>
    <xf numFmtId="165" fontId="70" fillId="0" borderId="28" xfId="3" applyNumberFormat="1" applyFont="1" applyFill="1" applyBorder="1" applyAlignment="1">
      <alignment horizontal="center" vertical="center"/>
    </xf>
    <xf numFmtId="165" fontId="70" fillId="0" borderId="17" xfId="3" applyNumberFormat="1" applyFont="1" applyFill="1" applyBorder="1" applyAlignment="1">
      <alignment horizontal="center" vertical="center"/>
    </xf>
    <xf numFmtId="0" fontId="54" fillId="0" borderId="19" xfId="3" applyFont="1" applyFill="1" applyBorder="1" applyAlignment="1">
      <alignment horizontal="center" vertical="center"/>
    </xf>
    <xf numFmtId="0" fontId="54" fillId="0" borderId="37" xfId="3" applyFont="1" applyFill="1" applyBorder="1" applyAlignment="1">
      <alignment horizontal="center" vertical="center"/>
    </xf>
    <xf numFmtId="0" fontId="54" fillId="0" borderId="43" xfId="3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63" fillId="0" borderId="25" xfId="3" applyFont="1" applyFill="1" applyBorder="1" applyAlignment="1">
      <alignment horizontal="center" vertical="center" wrapText="1"/>
    </xf>
    <xf numFmtId="0" fontId="63" fillId="0" borderId="28" xfId="3" applyFont="1" applyFill="1" applyBorder="1" applyAlignment="1">
      <alignment horizontal="center" vertical="center" wrapText="1"/>
    </xf>
    <xf numFmtId="0" fontId="63" fillId="0" borderId="17" xfId="3" applyFont="1" applyFill="1" applyBorder="1" applyAlignment="1">
      <alignment horizontal="center" vertical="center" wrapText="1"/>
    </xf>
    <xf numFmtId="0" fontId="70" fillId="0" borderId="25" xfId="3" applyFont="1" applyFill="1" applyBorder="1" applyAlignment="1">
      <alignment horizontal="center" vertical="center"/>
    </xf>
    <xf numFmtId="0" fontId="70" fillId="0" borderId="28" xfId="3" applyFont="1" applyFill="1" applyBorder="1" applyAlignment="1">
      <alignment horizontal="center" vertical="center"/>
    </xf>
    <xf numFmtId="0" fontId="70" fillId="0" borderId="17" xfId="3" applyFont="1" applyFill="1" applyBorder="1" applyAlignment="1">
      <alignment horizontal="center" vertical="center"/>
    </xf>
    <xf numFmtId="0" fontId="70" fillId="0" borderId="25" xfId="3" quotePrefix="1" applyFont="1" applyFill="1" applyBorder="1" applyAlignment="1">
      <alignment horizontal="center" vertical="center"/>
    </xf>
    <xf numFmtId="0" fontId="70" fillId="0" borderId="28" xfId="3" quotePrefix="1" applyFont="1" applyFill="1" applyBorder="1" applyAlignment="1">
      <alignment horizontal="center" vertical="center"/>
    </xf>
    <xf numFmtId="0" fontId="70" fillId="0" borderId="17" xfId="3" quotePrefix="1" applyFont="1" applyFill="1" applyBorder="1" applyAlignment="1">
      <alignment horizontal="center" vertical="center"/>
    </xf>
    <xf numFmtId="0" fontId="45" fillId="0" borderId="14" xfId="3" quotePrefix="1" applyFont="1" applyFill="1" applyBorder="1" applyAlignment="1">
      <alignment horizontal="center" vertical="center"/>
    </xf>
    <xf numFmtId="0" fontId="63" fillId="0" borderId="14" xfId="3" applyFont="1" applyFill="1" applyBorder="1" applyAlignment="1">
      <alignment horizontal="center" vertical="center" wrapText="1"/>
    </xf>
    <xf numFmtId="0" fontId="54" fillId="0" borderId="10" xfId="3" applyNumberFormat="1" applyFont="1" applyFill="1" applyBorder="1" applyAlignment="1">
      <alignment horizontal="left" vertical="center"/>
    </xf>
    <xf numFmtId="0" fontId="54" fillId="0" borderId="8" xfId="3" applyNumberFormat="1" applyFont="1" applyFill="1" applyBorder="1" applyAlignment="1">
      <alignment horizontal="left" vertical="center"/>
    </xf>
    <xf numFmtId="0" fontId="54" fillId="0" borderId="8" xfId="3" quotePrefix="1" applyNumberFormat="1" applyFont="1" applyFill="1" applyBorder="1" applyAlignment="1">
      <alignment horizontal="left" vertical="center"/>
    </xf>
    <xf numFmtId="0" fontId="34" fillId="0" borderId="1" xfId="3" applyNumberFormat="1" applyFont="1" applyFill="1" applyBorder="1" applyAlignment="1">
      <alignment horizontal="left" vertical="center"/>
    </xf>
    <xf numFmtId="0" fontId="34" fillId="0" borderId="2" xfId="3" applyNumberFormat="1" applyFont="1" applyFill="1" applyBorder="1" applyAlignment="1">
      <alignment horizontal="left" vertical="center"/>
    </xf>
    <xf numFmtId="0" fontId="54" fillId="0" borderId="12" xfId="3" applyNumberFormat="1" applyFont="1" applyFill="1" applyBorder="1" applyAlignment="1">
      <alignment horizontal="left" vertical="center"/>
    </xf>
    <xf numFmtId="0" fontId="54" fillId="0" borderId="19" xfId="3" applyNumberFormat="1" applyFont="1" applyFill="1" applyBorder="1" applyAlignment="1">
      <alignment horizontal="left" vertical="center"/>
    </xf>
    <xf numFmtId="0" fontId="54" fillId="0" borderId="43" xfId="3" applyNumberFormat="1" applyFont="1" applyFill="1" applyBorder="1" applyAlignment="1">
      <alignment horizontal="left" vertical="center"/>
    </xf>
    <xf numFmtId="0" fontId="59" fillId="0" borderId="19" xfId="3" applyNumberFormat="1" applyFont="1" applyFill="1" applyBorder="1" applyAlignment="1">
      <alignment horizontal="center" vertical="center"/>
    </xf>
    <xf numFmtId="0" fontId="62" fillId="0" borderId="19" xfId="3" applyNumberFormat="1" applyFont="1" applyFill="1" applyBorder="1" applyAlignment="1">
      <alignment horizontal="left" vertical="center"/>
    </xf>
    <xf numFmtId="0" fontId="62" fillId="0" borderId="37" xfId="3" applyNumberFormat="1" applyFont="1" applyFill="1" applyBorder="1" applyAlignment="1">
      <alignment horizontal="left" vertical="center"/>
    </xf>
    <xf numFmtId="0" fontId="62" fillId="0" borderId="43" xfId="3" applyNumberFormat="1" applyFont="1" applyFill="1" applyBorder="1" applyAlignment="1">
      <alignment horizontal="left" vertical="center"/>
    </xf>
    <xf numFmtId="0" fontId="45" fillId="0" borderId="14" xfId="3" applyNumberFormat="1" applyFont="1" applyFill="1" applyBorder="1" applyAlignment="1">
      <alignment horizontal="center" vertical="center"/>
    </xf>
    <xf numFmtId="0" fontId="63" fillId="0" borderId="0" xfId="3" applyNumberFormat="1" applyFont="1" applyFill="1" applyAlignment="1">
      <alignment horizontal="center" vertical="center"/>
    </xf>
    <xf numFmtId="0" fontId="63" fillId="0" borderId="0" xfId="3" applyFont="1" applyAlignment="1">
      <alignment horizontal="center"/>
    </xf>
    <xf numFmtId="0" fontId="74" fillId="0" borderId="0" xfId="3" applyNumberFormat="1" applyFont="1" applyFill="1" applyAlignment="1">
      <alignment horizontal="center" vertical="center"/>
    </xf>
    <xf numFmtId="0" fontId="54" fillId="0" borderId="1" xfId="3" applyNumberFormat="1" applyFont="1" applyFill="1" applyBorder="1" applyAlignment="1">
      <alignment horizontal="left" vertical="center"/>
    </xf>
    <xf numFmtId="0" fontId="54" fillId="0" borderId="2" xfId="3" applyNumberFormat="1" applyFont="1" applyFill="1" applyBorder="1" applyAlignment="1">
      <alignment horizontal="left" vertical="center"/>
    </xf>
    <xf numFmtId="0" fontId="54" fillId="0" borderId="4" xfId="3" applyNumberFormat="1" applyFont="1" applyFill="1" applyBorder="1" applyAlignment="1">
      <alignment horizontal="left" vertical="center"/>
    </xf>
    <xf numFmtId="0" fontId="54" fillId="0" borderId="0" xfId="3" applyNumberFormat="1" applyFont="1" applyFill="1" applyBorder="1" applyAlignment="1">
      <alignment horizontal="left" vertical="center"/>
    </xf>
    <xf numFmtId="0" fontId="75" fillId="0" borderId="44" xfId="3" applyNumberFormat="1" applyFont="1" applyFill="1" applyBorder="1" applyAlignment="1">
      <alignment horizontal="center" vertical="center"/>
    </xf>
    <xf numFmtId="0" fontId="75" fillId="0" borderId="17" xfId="3" applyNumberFormat="1" applyFont="1" applyFill="1" applyBorder="1" applyAlignment="1">
      <alignment horizontal="center" vertical="center"/>
    </xf>
    <xf numFmtId="0" fontId="81" fillId="0" borderId="25" xfId="3" applyFont="1" applyFill="1" applyBorder="1" applyAlignment="1">
      <alignment horizontal="center" vertical="center"/>
    </xf>
    <xf numFmtId="0" fontId="81" fillId="0" borderId="28" xfId="3" applyFont="1" applyFill="1" applyBorder="1" applyAlignment="1">
      <alignment horizontal="center" vertical="center"/>
    </xf>
    <xf numFmtId="0" fontId="81" fillId="0" borderId="17" xfId="3" applyFont="1" applyFill="1" applyBorder="1" applyAlignment="1">
      <alignment horizontal="center" vertical="center"/>
    </xf>
    <xf numFmtId="2" fontId="82" fillId="0" borderId="25" xfId="3" applyNumberFormat="1" applyFont="1" applyFill="1" applyBorder="1" applyAlignment="1">
      <alignment horizontal="center" vertical="center"/>
    </xf>
    <xf numFmtId="2" fontId="82" fillId="0" borderId="28" xfId="3" applyNumberFormat="1" applyFont="1" applyFill="1" applyBorder="1" applyAlignment="1">
      <alignment horizontal="center" vertical="center"/>
    </xf>
    <xf numFmtId="2" fontId="82" fillId="0" borderId="17" xfId="3" applyNumberFormat="1" applyFont="1" applyFill="1" applyBorder="1" applyAlignment="1">
      <alignment horizontal="center" vertical="center"/>
    </xf>
    <xf numFmtId="165" fontId="82" fillId="0" borderId="25" xfId="3" applyNumberFormat="1" applyFont="1" applyFill="1" applyBorder="1" applyAlignment="1">
      <alignment horizontal="center" vertical="center"/>
    </xf>
    <xf numFmtId="165" fontId="82" fillId="0" borderId="28" xfId="3" applyNumberFormat="1" applyFont="1" applyFill="1" applyBorder="1" applyAlignment="1">
      <alignment horizontal="center" vertical="center"/>
    </xf>
    <xf numFmtId="165" fontId="82" fillId="0" borderId="17" xfId="3" applyNumberFormat="1" applyFont="1" applyFill="1" applyBorder="1" applyAlignment="1">
      <alignment horizontal="center" vertical="center"/>
    </xf>
    <xf numFmtId="0" fontId="81" fillId="0" borderId="25" xfId="3" applyNumberFormat="1" applyFont="1" applyFill="1" applyBorder="1" applyAlignment="1">
      <alignment horizontal="center" vertical="center"/>
    </xf>
    <xf numFmtId="0" fontId="81" fillId="0" borderId="28" xfId="3" applyNumberFormat="1" applyFont="1" applyFill="1" applyBorder="1" applyAlignment="1">
      <alignment horizontal="center" vertical="center"/>
    </xf>
    <xf numFmtId="0" fontId="81" fillId="0" borderId="17" xfId="3" applyNumberFormat="1" applyFont="1" applyFill="1" applyBorder="1" applyAlignment="1">
      <alignment horizontal="center" vertical="center"/>
    </xf>
    <xf numFmtId="0" fontId="86" fillId="0" borderId="0" xfId="3" applyNumberFormat="1" applyFont="1" applyFill="1" applyAlignment="1">
      <alignment horizontal="center" vertical="center"/>
    </xf>
    <xf numFmtId="0" fontId="75" fillId="0" borderId="0" xfId="3" applyNumberFormat="1" applyFont="1" applyFill="1" applyAlignment="1">
      <alignment horizontal="center" vertical="center"/>
    </xf>
    <xf numFmtId="0" fontId="75" fillId="0" borderId="0" xfId="3" applyFont="1" applyAlignment="1">
      <alignment horizontal="center"/>
    </xf>
    <xf numFmtId="0" fontId="77" fillId="0" borderId="8" xfId="3" applyNumberFormat="1" applyFont="1" applyFill="1" applyBorder="1" applyAlignment="1">
      <alignment horizontal="center" vertical="center"/>
    </xf>
    <xf numFmtId="0" fontId="87" fillId="0" borderId="14" xfId="3" applyFont="1" applyFill="1" applyBorder="1" applyAlignment="1">
      <alignment horizontal="left" vertical="center"/>
    </xf>
    <xf numFmtId="0" fontId="75" fillId="0" borderId="17" xfId="3" applyNumberFormat="1" applyFont="1" applyFill="1" applyBorder="1" applyAlignment="1">
      <alignment horizontal="left" vertical="center"/>
    </xf>
    <xf numFmtId="0" fontId="77" fillId="0" borderId="42" xfId="3" applyNumberFormat="1" applyFont="1" applyFill="1" applyBorder="1" applyAlignment="1">
      <alignment horizontal="center"/>
    </xf>
    <xf numFmtId="0" fontId="77" fillId="0" borderId="45" xfId="3" applyNumberFormat="1" applyFont="1" applyFill="1" applyBorder="1" applyAlignment="1">
      <alignment horizontal="center"/>
    </xf>
    <xf numFmtId="0" fontId="77" fillId="0" borderId="46" xfId="3" applyNumberFormat="1" applyFont="1" applyFill="1" applyBorder="1" applyAlignment="1">
      <alignment horizontal="center"/>
    </xf>
    <xf numFmtId="0" fontId="87" fillId="0" borderId="19" xfId="3" applyFont="1" applyFill="1" applyBorder="1" applyAlignment="1">
      <alignment horizontal="left" vertical="center"/>
    </xf>
    <xf numFmtId="0" fontId="87" fillId="0" borderId="43" xfId="3" applyFont="1" applyFill="1" applyBorder="1" applyAlignment="1">
      <alignment horizontal="left" vertical="center"/>
    </xf>
    <xf numFmtId="0" fontId="84" fillId="0" borderId="14" xfId="3" applyFont="1" applyFill="1" applyBorder="1" applyAlignment="1">
      <alignment horizontal="left" vertical="center"/>
    </xf>
    <xf numFmtId="165" fontId="31" fillId="0" borderId="25" xfId="3" applyNumberFormat="1" applyFont="1" applyFill="1" applyBorder="1" applyAlignment="1">
      <alignment horizontal="center" vertical="center"/>
    </xf>
    <xf numFmtId="165" fontId="31" fillId="0" borderId="17" xfId="3" applyNumberFormat="1" applyFont="1" applyFill="1" applyBorder="1" applyAlignment="1">
      <alignment horizontal="center" vertical="center"/>
    </xf>
    <xf numFmtId="165" fontId="22" fillId="0" borderId="28" xfId="3" applyNumberFormat="1" applyFont="1" applyFill="1" applyBorder="1" applyAlignment="1">
      <alignment horizontal="center" vertical="center"/>
    </xf>
    <xf numFmtId="165" fontId="31" fillId="0" borderId="28" xfId="3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7" fillId="0" borderId="19" xfId="3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0" fillId="0" borderId="28" xfId="0" applyBorder="1"/>
    <xf numFmtId="167" fontId="0" fillId="0" borderId="25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28" fillId="0" borderId="24" xfId="3" applyFont="1" applyFill="1" applyBorder="1" applyAlignment="1">
      <alignment horizontal="center" vertical="center"/>
    </xf>
    <xf numFmtId="0" fontId="28" fillId="0" borderId="35" xfId="3" applyFont="1" applyFill="1" applyBorder="1" applyAlignment="1">
      <alignment horizontal="center" vertical="center"/>
    </xf>
    <xf numFmtId="0" fontId="28" fillId="0" borderId="13" xfId="3" applyFont="1" applyFill="1" applyBorder="1" applyAlignment="1">
      <alignment horizontal="center" vertical="center"/>
    </xf>
    <xf numFmtId="0" fontId="28" fillId="0" borderId="33" xfId="3" applyFont="1" applyFill="1" applyBorder="1" applyAlignment="1">
      <alignment horizontal="center" vertical="center"/>
    </xf>
    <xf numFmtId="167" fontId="7" fillId="0" borderId="25" xfId="3" applyNumberFormat="1" applyFont="1" applyFill="1" applyBorder="1" applyAlignment="1">
      <alignment horizontal="center" vertical="center"/>
    </xf>
    <xf numFmtId="167" fontId="7" fillId="0" borderId="28" xfId="3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7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7" fillId="0" borderId="1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2" fillId="0" borderId="14" xfId="3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4" fillId="0" borderId="19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center" vertical="center"/>
    </xf>
    <xf numFmtId="0" fontId="10" fillId="0" borderId="17" xfId="3" applyNumberFormat="1" applyFont="1" applyFill="1" applyBorder="1" applyAlignment="1">
      <alignment horizontal="center" vertical="center"/>
    </xf>
    <xf numFmtId="0" fontId="23" fillId="0" borderId="25" xfId="3" quotePrefix="1" applyFont="1" applyFill="1" applyBorder="1" applyAlignment="1">
      <alignment horizontal="center" vertical="center"/>
    </xf>
    <xf numFmtId="0" fontId="23" fillId="0" borderId="17" xfId="3" quotePrefix="1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35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horizontal="center" vertical="center"/>
    </xf>
    <xf numFmtId="0" fontId="23" fillId="0" borderId="25" xfId="3" applyNumberFormat="1" applyFont="1" applyFill="1" applyBorder="1" applyAlignment="1">
      <alignment horizontal="center" vertical="center"/>
    </xf>
    <xf numFmtId="0" fontId="23" fillId="0" borderId="17" xfId="3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15" xfId="3" applyFont="1" applyFill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/>
    </xf>
    <xf numFmtId="0" fontId="12" fillId="0" borderId="14" xfId="3" applyFont="1" applyFill="1" applyBorder="1" applyAlignment="1">
      <alignment horizontal="center" vertical="center" wrapText="1"/>
    </xf>
    <xf numFmtId="0" fontId="4" fillId="0" borderId="17" xfId="3" applyNumberFormat="1" applyFont="1" applyFill="1" applyBorder="1" applyAlignment="1">
      <alignment horizontal="center" vertical="center"/>
    </xf>
    <xf numFmtId="0" fontId="4" fillId="0" borderId="14" xfId="3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65" fontId="23" fillId="0" borderId="26" xfId="3" applyNumberFormat="1" applyFont="1" applyFill="1" applyBorder="1" applyAlignment="1">
      <alignment horizontal="center" vertical="center"/>
    </xf>
    <xf numFmtId="165" fontId="23" fillId="0" borderId="31" xfId="3" applyNumberFormat="1" applyFont="1" applyFill="1" applyBorder="1" applyAlignment="1">
      <alignment horizontal="center" vertical="center"/>
    </xf>
    <xf numFmtId="165" fontId="23" fillId="0" borderId="25" xfId="3" applyNumberFormat="1" applyFont="1" applyFill="1" applyBorder="1" applyAlignment="1">
      <alignment horizontal="center" vertical="center"/>
    </xf>
    <xf numFmtId="165" fontId="23" fillId="0" borderId="17" xfId="3" applyNumberFormat="1" applyFont="1" applyFill="1" applyBorder="1" applyAlignment="1">
      <alignment horizontal="center" vertical="center"/>
    </xf>
    <xf numFmtId="0" fontId="23" fillId="0" borderId="14" xfId="3" quotePrefix="1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center"/>
    </xf>
    <xf numFmtId="0" fontId="24" fillId="0" borderId="17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167" fontId="7" fillId="0" borderId="17" xfId="3" applyNumberFormat="1" applyFont="1" applyFill="1" applyBorder="1" applyAlignment="1">
      <alignment horizontal="center" vertical="center"/>
    </xf>
    <xf numFmtId="167" fontId="0" fillId="0" borderId="2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5" xfId="3" quotePrefix="1" applyFont="1" applyFill="1" applyBorder="1" applyAlignment="1">
      <alignment horizontal="center" vertical="center"/>
    </xf>
    <xf numFmtId="0" fontId="7" fillId="0" borderId="28" xfId="3" quotePrefix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43" fontId="7" fillId="0" borderId="17" xfId="3" quotePrefix="1" applyNumberFormat="1" applyFont="1" applyFill="1" applyBorder="1" applyAlignment="1">
      <alignment horizontal="center" vertical="center"/>
    </xf>
    <xf numFmtId="43" fontId="7" fillId="0" borderId="14" xfId="3" applyNumberFormat="1" applyFont="1" applyFill="1" applyBorder="1" applyAlignment="1">
      <alignment horizontal="center" vertical="center"/>
    </xf>
    <xf numFmtId="165" fontId="7" fillId="0" borderId="26" xfId="3" applyNumberFormat="1" applyFont="1" applyFill="1" applyBorder="1" applyAlignment="1">
      <alignment horizontal="center" vertical="center"/>
    </xf>
    <xf numFmtId="165" fontId="7" fillId="0" borderId="31" xfId="3" applyNumberFormat="1" applyFont="1" applyFill="1" applyBorder="1" applyAlignment="1">
      <alignment horizontal="center" vertical="center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165" fontId="7" fillId="0" borderId="25" xfId="3" applyNumberFormat="1" applyFont="1" applyFill="1" applyBorder="1" applyAlignment="1">
      <alignment horizontal="center" vertical="center"/>
    </xf>
    <xf numFmtId="165" fontId="7" fillId="0" borderId="17" xfId="3" applyNumberFormat="1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 wrapText="1"/>
    </xf>
    <xf numFmtId="0" fontId="13" fillId="0" borderId="35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43" fontId="7" fillId="0" borderId="24" xfId="3" applyNumberFormat="1" applyFont="1" applyFill="1" applyBorder="1" applyAlignment="1">
      <alignment horizontal="center" vertical="center"/>
    </xf>
    <xf numFmtId="43" fontId="7" fillId="0" borderId="35" xfId="3" applyNumberFormat="1" applyFont="1" applyFill="1" applyBorder="1" applyAlignment="1">
      <alignment horizontal="center" vertical="center"/>
    </xf>
    <xf numFmtId="43" fontId="7" fillId="0" borderId="13" xfId="3" applyNumberFormat="1" applyFont="1" applyFill="1" applyBorder="1" applyAlignment="1">
      <alignment horizontal="center" vertical="center"/>
    </xf>
    <xf numFmtId="43" fontId="7" fillId="0" borderId="33" xfId="3" applyNumberFormat="1" applyFont="1" applyFill="1" applyBorder="1" applyAlignment="1">
      <alignment horizontal="center" vertical="center"/>
    </xf>
    <xf numFmtId="43" fontId="7" fillId="0" borderId="15" xfId="3" applyNumberFormat="1" applyFont="1" applyFill="1" applyBorder="1" applyAlignment="1">
      <alignment horizontal="center" vertical="center"/>
    </xf>
    <xf numFmtId="43" fontId="7" fillId="0" borderId="34" xfId="3" applyNumberFormat="1" applyFont="1" applyFill="1" applyBorder="1" applyAlignment="1">
      <alignment horizontal="center" vertical="center"/>
    </xf>
    <xf numFmtId="0" fontId="7" fillId="0" borderId="17" xfId="3" quotePrefix="1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34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14" xfId="3" quotePrefix="1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/>
    </xf>
    <xf numFmtId="0" fontId="7" fillId="0" borderId="27" xfId="3" quotePrefix="1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10" fillId="0" borderId="37" xfId="3" applyFont="1" applyFill="1" applyBorder="1" applyAlignment="1">
      <alignment horizontal="center" vertical="center"/>
    </xf>
    <xf numFmtId="0" fontId="10" fillId="0" borderId="43" xfId="3" applyFont="1" applyFill="1" applyBorder="1" applyAlignment="1">
      <alignment horizontal="center" vertical="center"/>
    </xf>
    <xf numFmtId="0" fontId="4" fillId="0" borderId="25" xfId="3" applyNumberFormat="1" applyFont="1" applyFill="1" applyBorder="1" applyAlignment="1">
      <alignment horizontal="center" vertical="center"/>
    </xf>
    <xf numFmtId="0" fontId="4" fillId="0" borderId="25" xfId="3" quotePrefix="1" applyFont="1" applyFill="1" applyBorder="1" applyAlignment="1">
      <alignment horizontal="center" vertical="center"/>
    </xf>
    <xf numFmtId="0" fontId="4" fillId="0" borderId="17" xfId="3" quotePrefix="1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Sheet1" xfId="3"/>
    <cellStyle name="Style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opLeftCell="D22" zoomScaleNormal="100" workbookViewId="0">
      <selection activeCell="A30" sqref="A30:A43"/>
    </sheetView>
  </sheetViews>
  <sheetFormatPr defaultRowHeight="12.75"/>
  <cols>
    <col min="1" max="1" width="11.140625" customWidth="1"/>
    <col min="2" max="2" width="11.28515625" customWidth="1"/>
    <col min="3" max="3" width="13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8" width="7.5703125" customWidth="1"/>
    <col min="19" max="19" width="8.85546875" customWidth="1"/>
    <col min="20" max="20" width="5.140625" customWidth="1"/>
    <col min="21" max="21" width="8.85546875" customWidth="1"/>
    <col min="22" max="22" width="10" customWidth="1"/>
    <col min="23" max="23" width="10.140625" customWidth="1"/>
    <col min="24" max="24" width="12.7109375" customWidth="1"/>
    <col min="25" max="25" width="12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192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192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190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186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40</v>
      </c>
      <c r="K21" s="168">
        <v>42</v>
      </c>
      <c r="L21" s="168">
        <v>44</v>
      </c>
      <c r="M21" s="168">
        <v>46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55</v>
      </c>
      <c r="I22" s="238"/>
      <c r="J22" s="188">
        <v>2</v>
      </c>
      <c r="K22" s="188">
        <v>2</v>
      </c>
      <c r="L22" s="188">
        <v>2</v>
      </c>
      <c r="M22" s="188">
        <v>2</v>
      </c>
      <c r="N22" s="188"/>
      <c r="O22" s="240">
        <f>SUM(J22:N22)</f>
        <v>8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54</v>
      </c>
      <c r="I23" s="241"/>
      <c r="J23" s="168">
        <v>1</v>
      </c>
      <c r="K23" s="168">
        <v>2</v>
      </c>
      <c r="L23" s="242">
        <v>2</v>
      </c>
      <c r="M23" s="188">
        <v>1</v>
      </c>
      <c r="N23" s="188"/>
      <c r="O23" s="242">
        <f>SUM(J23:N23)</f>
        <v>6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6.6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5.6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188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ht="23.25" customHeight="1">
      <c r="A28" s="224" t="s">
        <v>48</v>
      </c>
      <c r="B28" s="225" t="s">
        <v>49</v>
      </c>
      <c r="C28" s="225" t="s">
        <v>50</v>
      </c>
      <c r="D28" s="224" t="s">
        <v>52</v>
      </c>
      <c r="E28" s="226"/>
      <c r="F28" s="226"/>
      <c r="G28" s="776" t="s">
        <v>9</v>
      </c>
      <c r="H28" s="777" t="s">
        <v>24</v>
      </c>
      <c r="I28" s="778"/>
      <c r="J28" s="778"/>
      <c r="K28" s="778"/>
      <c r="L28" s="778"/>
      <c r="M28" s="778"/>
      <c r="N28" s="778"/>
      <c r="O28" s="778"/>
      <c r="P28" s="778"/>
      <c r="Q28" s="779"/>
      <c r="R28" s="227" t="s">
        <v>10</v>
      </c>
      <c r="S28" s="802" t="s">
        <v>25</v>
      </c>
      <c r="T28" s="802"/>
      <c r="U28" s="802"/>
      <c r="V28" s="227" t="s">
        <v>11</v>
      </c>
      <c r="W28" s="227" t="s">
        <v>11</v>
      </c>
      <c r="X28" s="223" t="s">
        <v>16</v>
      </c>
      <c r="Y28" s="105" t="s">
        <v>18</v>
      </c>
    </row>
    <row r="29" spans="1:25" ht="19.5" customHeight="1">
      <c r="A29" s="228" t="s">
        <v>12</v>
      </c>
      <c r="B29" s="222" t="s">
        <v>12</v>
      </c>
      <c r="C29" s="222" t="s">
        <v>51</v>
      </c>
      <c r="D29" s="229" t="s">
        <v>53</v>
      </c>
      <c r="E29" s="226"/>
      <c r="F29" s="226"/>
      <c r="G29" s="776"/>
      <c r="H29" s="168">
        <v>40</v>
      </c>
      <c r="I29" s="168">
        <v>42</v>
      </c>
      <c r="J29" s="168">
        <v>44</v>
      </c>
      <c r="K29" s="168">
        <v>46</v>
      </c>
      <c r="L29" s="163"/>
      <c r="M29" s="163"/>
      <c r="N29" s="230"/>
      <c r="O29" s="224"/>
      <c r="P29" s="224"/>
      <c r="Q29" s="224"/>
      <c r="R29" s="222" t="s">
        <v>13</v>
      </c>
      <c r="S29" s="783"/>
      <c r="T29" s="783"/>
      <c r="U29" s="783"/>
      <c r="V29" s="222" t="s">
        <v>14</v>
      </c>
      <c r="W29" s="222" t="s">
        <v>15</v>
      </c>
      <c r="X29" s="221" t="s">
        <v>17</v>
      </c>
      <c r="Y29" s="109" t="s">
        <v>17</v>
      </c>
    </row>
    <row r="30" spans="1:25" ht="24.95" customHeight="1">
      <c r="A30" s="769" t="s">
        <v>187</v>
      </c>
      <c r="B30" s="772">
        <v>88727</v>
      </c>
      <c r="C30" s="770">
        <v>4</v>
      </c>
      <c r="D30" s="770" t="s">
        <v>191</v>
      </c>
      <c r="E30" s="770"/>
      <c r="F30" s="770"/>
      <c r="G30" s="163" t="s">
        <v>55</v>
      </c>
      <c r="H30" s="168">
        <v>2</v>
      </c>
      <c r="I30" s="168">
        <v>2</v>
      </c>
      <c r="J30" s="168">
        <v>2</v>
      </c>
      <c r="K30" s="168">
        <v>2</v>
      </c>
      <c r="L30" s="162"/>
      <c r="M30" s="162"/>
      <c r="N30" s="163"/>
      <c r="O30" s="163"/>
      <c r="P30" s="163"/>
      <c r="Q30" s="163"/>
      <c r="R30" s="770">
        <f>H30+I30+J30+K30+H31+I31+J31+K31</f>
        <v>14</v>
      </c>
      <c r="S30" s="770">
        <v>2501</v>
      </c>
      <c r="T30" s="782"/>
      <c r="U30" s="783">
        <v>3663</v>
      </c>
      <c r="V30" s="770">
        <v>1163</v>
      </c>
      <c r="W30" s="770">
        <f>V30*R30</f>
        <v>16282</v>
      </c>
      <c r="X30" s="800">
        <f>V30*J25</f>
        <v>6512.7999999999993</v>
      </c>
      <c r="Y30" s="800">
        <f>V30*J24</f>
        <v>7675.7999999999993</v>
      </c>
    </row>
    <row r="31" spans="1:25" ht="24.95" customHeight="1">
      <c r="A31" s="769"/>
      <c r="B31" s="772"/>
      <c r="C31" s="770"/>
      <c r="D31" s="770"/>
      <c r="E31" s="770"/>
      <c r="F31" s="770"/>
      <c r="G31" s="163" t="s">
        <v>54</v>
      </c>
      <c r="H31" s="168">
        <v>1</v>
      </c>
      <c r="I31" s="168">
        <v>2</v>
      </c>
      <c r="J31" s="195">
        <v>2</v>
      </c>
      <c r="K31" s="168">
        <v>1</v>
      </c>
      <c r="L31" s="162"/>
      <c r="M31" s="162"/>
      <c r="N31" s="163"/>
      <c r="O31" s="163"/>
      <c r="P31" s="163"/>
      <c r="Q31" s="163"/>
      <c r="R31" s="770"/>
      <c r="S31" s="770"/>
      <c r="T31" s="782"/>
      <c r="U31" s="783"/>
      <c r="V31" s="770"/>
      <c r="W31" s="770"/>
      <c r="X31" s="800"/>
      <c r="Y31" s="800"/>
    </row>
    <row r="32" spans="1:25" ht="24.95" customHeight="1">
      <c r="A32" s="272"/>
      <c r="B32" s="273"/>
      <c r="C32" s="164"/>
      <c r="D32" s="164"/>
      <c r="E32" s="164"/>
      <c r="F32" s="164"/>
      <c r="G32" s="164"/>
      <c r="H32" s="169"/>
      <c r="I32" s="169"/>
      <c r="J32" s="263"/>
      <c r="K32" s="169"/>
      <c r="L32" s="191"/>
      <c r="M32" s="191"/>
      <c r="N32" s="164"/>
      <c r="O32" s="164"/>
      <c r="P32" s="164"/>
      <c r="Q32" s="164"/>
      <c r="R32" s="164"/>
      <c r="S32" s="164"/>
      <c r="T32" s="165"/>
      <c r="U32" s="275"/>
      <c r="V32" s="164">
        <f>SUM(V30:V31)</f>
        <v>1163</v>
      </c>
      <c r="W32" s="164">
        <f>SUM(W30:W31)</f>
        <v>16282</v>
      </c>
      <c r="X32" s="276">
        <f>SUM(X30:X31)</f>
        <v>6512.7999999999993</v>
      </c>
      <c r="Y32" s="276">
        <f>SUM(Y30:Y31)</f>
        <v>7675.7999999999993</v>
      </c>
    </row>
    <row r="33" spans="1:21">
      <c r="G33" s="138"/>
      <c r="P33" s="771" t="s">
        <v>149</v>
      </c>
      <c r="Q33" s="771"/>
      <c r="R33" s="771"/>
    </row>
    <row r="34" spans="1:21" ht="24">
      <c r="A34" s="138"/>
      <c r="B34" s="139"/>
      <c r="C34" s="138"/>
      <c r="D34" s="138"/>
      <c r="E34" s="136"/>
      <c r="F34" s="126"/>
      <c r="G34" s="77"/>
      <c r="H34" s="784" t="s">
        <v>82</v>
      </c>
      <c r="I34" s="785"/>
      <c r="J34" s="786"/>
      <c r="K34" s="72"/>
      <c r="L34" s="72"/>
      <c r="M34" s="72"/>
      <c r="N34" s="787" t="s">
        <v>141</v>
      </c>
      <c r="O34" s="72" t="s">
        <v>189</v>
      </c>
      <c r="P34" s="135" t="s">
        <v>55</v>
      </c>
      <c r="Q34" s="261" t="s">
        <v>54</v>
      </c>
      <c r="R34" s="264" t="s">
        <v>83</v>
      </c>
      <c r="S34" s="277" t="s">
        <v>183</v>
      </c>
      <c r="T34" s="775" t="s">
        <v>193</v>
      </c>
      <c r="U34" s="775"/>
    </row>
    <row r="35" spans="1:21" ht="15" customHeight="1">
      <c r="A35" s="82" t="s">
        <v>42</v>
      </c>
      <c r="B35" s="82"/>
      <c r="C35" s="120">
        <v>16282</v>
      </c>
      <c r="D35" s="82" t="s">
        <v>15</v>
      </c>
      <c r="E35" s="134"/>
      <c r="F35" s="128"/>
      <c r="G35" s="128"/>
      <c r="H35" s="168">
        <v>40</v>
      </c>
      <c r="I35" s="168">
        <v>42</v>
      </c>
      <c r="J35" s="168">
        <v>44</v>
      </c>
      <c r="K35" s="168">
        <v>46</v>
      </c>
      <c r="L35" s="72"/>
      <c r="M35" s="72"/>
      <c r="N35" s="788"/>
      <c r="O35" s="61" t="s">
        <v>121</v>
      </c>
      <c r="P35" s="163"/>
      <c r="Q35" s="262"/>
      <c r="R35" s="262"/>
      <c r="S35" s="278"/>
      <c r="T35" s="773"/>
      <c r="U35" s="773"/>
    </row>
    <row r="36" spans="1:21" ht="12.75" customHeight="1">
      <c r="A36" s="82"/>
      <c r="B36" s="82"/>
      <c r="C36" s="120"/>
      <c r="D36" s="82"/>
      <c r="E36" s="764">
        <v>1</v>
      </c>
      <c r="F36" s="764" t="s">
        <v>114</v>
      </c>
      <c r="G36" s="61" t="s">
        <v>55</v>
      </c>
      <c r="H36" s="61">
        <v>17476</v>
      </c>
      <c r="I36" s="61">
        <v>17476</v>
      </c>
      <c r="J36" s="61">
        <v>17476</v>
      </c>
      <c r="K36" s="61">
        <v>17476</v>
      </c>
      <c r="L36" s="61"/>
      <c r="M36" s="61"/>
      <c r="N36" s="129">
        <f t="shared" ref="N36:N71" si="0">H36+I36+J36+K36</f>
        <v>69904</v>
      </c>
      <c r="O36" s="764">
        <f>N36+N37+N38+N39+N40+N41+N42+N43</f>
        <v>151074</v>
      </c>
      <c r="P36" s="770"/>
      <c r="Q36" s="773"/>
      <c r="R36" s="773"/>
      <c r="S36" s="762"/>
      <c r="T36" s="773">
        <v>2212</v>
      </c>
      <c r="U36" s="773"/>
    </row>
    <row r="37" spans="1:21" ht="12.75" customHeight="1">
      <c r="A37" s="82"/>
      <c r="B37" s="82"/>
      <c r="C37" s="120"/>
      <c r="D37" s="82"/>
      <c r="E37" s="766"/>
      <c r="F37" s="765"/>
      <c r="G37" s="91" t="s">
        <v>54</v>
      </c>
      <c r="H37" s="61">
        <v>8738</v>
      </c>
      <c r="I37" s="61">
        <v>17476</v>
      </c>
      <c r="J37" s="61">
        <v>17476</v>
      </c>
      <c r="K37" s="61">
        <v>8738</v>
      </c>
      <c r="L37" s="61"/>
      <c r="M37" s="61"/>
      <c r="N37" s="129">
        <f t="shared" si="0"/>
        <v>52428</v>
      </c>
      <c r="O37" s="766"/>
      <c r="P37" s="770"/>
      <c r="Q37" s="773"/>
      <c r="R37" s="773"/>
      <c r="S37" s="762"/>
      <c r="T37" s="773"/>
      <c r="U37" s="773"/>
    </row>
    <row r="38" spans="1:21" ht="12.75" customHeight="1">
      <c r="A38" s="82"/>
      <c r="B38" s="82"/>
      <c r="C38" s="120"/>
      <c r="D38" s="82"/>
      <c r="E38" s="766"/>
      <c r="F38" s="764" t="s">
        <v>128</v>
      </c>
      <c r="G38" s="61" t="s">
        <v>55</v>
      </c>
      <c r="H38" s="61">
        <v>1178</v>
      </c>
      <c r="I38" s="61">
        <v>1178</v>
      </c>
      <c r="J38" s="61">
        <v>1178</v>
      </c>
      <c r="K38" s="61">
        <v>1178</v>
      </c>
      <c r="L38" s="61"/>
      <c r="M38" s="61"/>
      <c r="N38" s="129">
        <f t="shared" si="0"/>
        <v>4712</v>
      </c>
      <c r="O38" s="766"/>
      <c r="P38" s="770"/>
      <c r="Q38" s="773"/>
      <c r="R38" s="773"/>
      <c r="S38" s="762"/>
      <c r="T38" s="773"/>
      <c r="U38" s="773"/>
    </row>
    <row r="39" spans="1:21" ht="12.75" customHeight="1">
      <c r="A39" s="82"/>
      <c r="B39" s="82"/>
      <c r="C39" s="120"/>
      <c r="D39" s="82"/>
      <c r="E39" s="766"/>
      <c r="F39" s="765"/>
      <c r="G39" s="91" t="s">
        <v>54</v>
      </c>
      <c r="H39" s="61">
        <v>589</v>
      </c>
      <c r="I39" s="61">
        <v>1178</v>
      </c>
      <c r="J39" s="61">
        <v>1178</v>
      </c>
      <c r="K39" s="61">
        <v>589</v>
      </c>
      <c r="L39" s="61"/>
      <c r="M39" s="61"/>
      <c r="N39" s="129">
        <f t="shared" si="0"/>
        <v>3534</v>
      </c>
      <c r="O39" s="766"/>
      <c r="P39" s="770"/>
      <c r="Q39" s="773"/>
      <c r="R39" s="773"/>
      <c r="S39" s="762"/>
      <c r="T39" s="773"/>
      <c r="U39" s="773"/>
    </row>
    <row r="40" spans="1:21" ht="12.75" customHeight="1">
      <c r="A40" s="82" t="s">
        <v>21</v>
      </c>
      <c r="B40" s="82"/>
      <c r="C40" s="85">
        <f>X32</f>
        <v>6512.7999999999993</v>
      </c>
      <c r="D40" s="82" t="s">
        <v>22</v>
      </c>
      <c r="E40" s="766"/>
      <c r="F40" s="764" t="s">
        <v>56</v>
      </c>
      <c r="G40" s="61" t="s">
        <v>55</v>
      </c>
      <c r="H40" s="61">
        <v>2036</v>
      </c>
      <c r="I40" s="61">
        <v>2036</v>
      </c>
      <c r="J40" s="61">
        <v>2036</v>
      </c>
      <c r="K40" s="61">
        <v>2036</v>
      </c>
      <c r="L40" s="61"/>
      <c r="M40" s="61"/>
      <c r="N40" s="129">
        <f t="shared" si="0"/>
        <v>8144</v>
      </c>
      <c r="O40" s="766"/>
      <c r="P40" s="770"/>
      <c r="Q40" s="773"/>
      <c r="R40" s="773"/>
      <c r="S40" s="762"/>
      <c r="T40" s="773"/>
      <c r="U40" s="773"/>
    </row>
    <row r="41" spans="1:21" ht="12.75" customHeight="1">
      <c r="A41" s="82" t="s">
        <v>23</v>
      </c>
      <c r="B41" s="82"/>
      <c r="C41" s="85">
        <f>Y32</f>
        <v>7675.7999999999993</v>
      </c>
      <c r="D41" s="82" t="s">
        <v>22</v>
      </c>
      <c r="E41" s="766"/>
      <c r="F41" s="765"/>
      <c r="G41" s="91" t="s">
        <v>54</v>
      </c>
      <c r="H41" s="61">
        <v>1018</v>
      </c>
      <c r="I41" s="61">
        <v>2036</v>
      </c>
      <c r="J41" s="61">
        <v>2036</v>
      </c>
      <c r="K41" s="61">
        <v>1018</v>
      </c>
      <c r="L41" s="61"/>
      <c r="M41" s="61"/>
      <c r="N41" s="129">
        <f t="shared" si="0"/>
        <v>6108</v>
      </c>
      <c r="O41" s="766"/>
      <c r="P41" s="770"/>
      <c r="Q41" s="773"/>
      <c r="R41" s="773"/>
      <c r="S41" s="762"/>
      <c r="T41" s="773"/>
      <c r="U41" s="773"/>
    </row>
    <row r="42" spans="1:21" ht="12.75" customHeight="1">
      <c r="A42" s="82" t="s">
        <v>43</v>
      </c>
      <c r="B42" s="82"/>
      <c r="C42" s="86">
        <v>32.17</v>
      </c>
      <c r="D42" s="82" t="s">
        <v>45</v>
      </c>
      <c r="E42" s="766"/>
      <c r="F42" s="764" t="s">
        <v>77</v>
      </c>
      <c r="G42" s="61" t="s">
        <v>55</v>
      </c>
      <c r="H42" s="61">
        <v>892</v>
      </c>
      <c r="I42" s="61">
        <v>892</v>
      </c>
      <c r="J42" s="61">
        <v>892</v>
      </c>
      <c r="K42" s="61">
        <v>892</v>
      </c>
      <c r="L42" s="61"/>
      <c r="M42" s="61"/>
      <c r="N42" s="129">
        <f t="shared" si="0"/>
        <v>3568</v>
      </c>
      <c r="O42" s="766"/>
      <c r="P42" s="770"/>
      <c r="Q42" s="773"/>
      <c r="R42" s="773"/>
      <c r="S42" s="762"/>
      <c r="T42" s="773"/>
      <c r="U42" s="773"/>
    </row>
    <row r="43" spans="1:21" ht="12.75" customHeight="1">
      <c r="A43" s="82"/>
      <c r="B43" s="82"/>
      <c r="C43" s="86"/>
      <c r="D43" s="86"/>
      <c r="E43" s="765"/>
      <c r="F43" s="765"/>
      <c r="G43" s="91" t="s">
        <v>54</v>
      </c>
      <c r="H43" s="61">
        <v>446</v>
      </c>
      <c r="I43" s="61">
        <v>892</v>
      </c>
      <c r="J43" s="61">
        <v>892</v>
      </c>
      <c r="K43" s="61">
        <v>446</v>
      </c>
      <c r="L43" s="61"/>
      <c r="M43" s="61"/>
      <c r="N43" s="129">
        <f t="shared" si="0"/>
        <v>2676</v>
      </c>
      <c r="O43" s="765"/>
      <c r="P43" s="770"/>
      <c r="Q43" s="773"/>
      <c r="R43" s="773"/>
      <c r="S43" s="762"/>
      <c r="T43" s="773"/>
      <c r="U43" s="773"/>
    </row>
    <row r="44" spans="1:21" ht="12.75" customHeight="1">
      <c r="A44" s="82"/>
      <c r="B44" s="82"/>
      <c r="C44" s="86"/>
      <c r="D44" s="86"/>
      <c r="E44" s="763" t="s">
        <v>171</v>
      </c>
      <c r="F44" s="764" t="s">
        <v>155</v>
      </c>
      <c r="G44" s="61" t="s">
        <v>55</v>
      </c>
      <c r="H44" s="61">
        <v>4716</v>
      </c>
      <c r="I44" s="61">
        <v>4716</v>
      </c>
      <c r="J44" s="61">
        <v>4716</v>
      </c>
      <c r="K44" s="61">
        <v>4716</v>
      </c>
      <c r="L44" s="61"/>
      <c r="M44" s="61"/>
      <c r="N44" s="129">
        <f t="shared" si="0"/>
        <v>18864</v>
      </c>
      <c r="O44" s="759">
        <f>N44+N45</f>
        <v>33012</v>
      </c>
      <c r="P44" s="770"/>
      <c r="Q44" s="774"/>
      <c r="R44" s="774"/>
      <c r="S44" s="762"/>
      <c r="T44" s="773"/>
      <c r="U44" s="773"/>
    </row>
    <row r="45" spans="1:21" ht="12.75" customHeight="1">
      <c r="A45" s="82"/>
      <c r="B45" s="82"/>
      <c r="C45" s="86"/>
      <c r="D45" s="86"/>
      <c r="E45" s="763"/>
      <c r="F45" s="765"/>
      <c r="G45" s="91" t="s">
        <v>54</v>
      </c>
      <c r="H45" s="61">
        <v>2358</v>
      </c>
      <c r="I45" s="61">
        <v>4716</v>
      </c>
      <c r="J45" s="61">
        <v>4716</v>
      </c>
      <c r="K45" s="61">
        <v>2358</v>
      </c>
      <c r="L45" s="61"/>
      <c r="M45" s="61"/>
      <c r="N45" s="129">
        <f t="shared" si="0"/>
        <v>14148</v>
      </c>
      <c r="O45" s="759"/>
      <c r="P45" s="770"/>
      <c r="Q45" s="774"/>
      <c r="R45" s="774"/>
      <c r="S45" s="762"/>
      <c r="T45" s="773"/>
      <c r="U45" s="773"/>
    </row>
    <row r="46" spans="1:21" ht="12.75" customHeight="1">
      <c r="A46" s="82"/>
      <c r="B46" s="82"/>
      <c r="C46" s="86"/>
      <c r="D46" s="86"/>
      <c r="E46" s="763" t="s">
        <v>167</v>
      </c>
      <c r="F46" s="764" t="s">
        <v>58</v>
      </c>
      <c r="G46" s="61" t="s">
        <v>55</v>
      </c>
      <c r="H46" s="61">
        <v>466</v>
      </c>
      <c r="I46" s="61">
        <v>466</v>
      </c>
      <c r="J46" s="61">
        <v>466</v>
      </c>
      <c r="K46" s="61">
        <v>466</v>
      </c>
      <c r="L46" s="61"/>
      <c r="M46" s="61"/>
      <c r="N46" s="129">
        <f t="shared" si="0"/>
        <v>1864</v>
      </c>
      <c r="O46" s="759">
        <f>N46+N47+N48+N49</f>
        <v>5320</v>
      </c>
      <c r="P46" s="770"/>
      <c r="Q46" s="774"/>
      <c r="R46" s="774"/>
      <c r="S46" s="762"/>
      <c r="T46" s="773"/>
      <c r="U46" s="773"/>
    </row>
    <row r="47" spans="1:21" ht="12.75" customHeight="1">
      <c r="A47" s="82"/>
      <c r="B47" s="82"/>
      <c r="C47" s="86"/>
      <c r="D47" s="86"/>
      <c r="E47" s="763"/>
      <c r="F47" s="765"/>
      <c r="G47" s="91" t="s">
        <v>54</v>
      </c>
      <c r="H47" s="61">
        <v>233</v>
      </c>
      <c r="I47" s="61">
        <v>466</v>
      </c>
      <c r="J47" s="61">
        <v>466</v>
      </c>
      <c r="K47" s="61">
        <v>233</v>
      </c>
      <c r="L47" s="61"/>
      <c r="M47" s="61"/>
      <c r="N47" s="129">
        <f t="shared" si="0"/>
        <v>1398</v>
      </c>
      <c r="O47" s="759"/>
      <c r="P47" s="770"/>
      <c r="Q47" s="774"/>
      <c r="R47" s="774"/>
      <c r="S47" s="762"/>
      <c r="T47" s="773"/>
      <c r="U47" s="773"/>
    </row>
    <row r="48" spans="1:21" ht="12.75" customHeight="1">
      <c r="A48" s="82"/>
      <c r="B48" s="82"/>
      <c r="C48" s="86"/>
      <c r="D48" s="86"/>
      <c r="E48" s="763"/>
      <c r="F48" s="764" t="s">
        <v>85</v>
      </c>
      <c r="G48" s="61" t="s">
        <v>55</v>
      </c>
      <c r="H48" s="61">
        <v>294</v>
      </c>
      <c r="I48" s="61">
        <v>294</v>
      </c>
      <c r="J48" s="61">
        <v>294</v>
      </c>
      <c r="K48" s="61">
        <v>294</v>
      </c>
      <c r="L48" s="61"/>
      <c r="M48" s="61"/>
      <c r="N48" s="129">
        <f t="shared" si="0"/>
        <v>1176</v>
      </c>
      <c r="O48" s="759"/>
      <c r="P48" s="770"/>
      <c r="Q48" s="774"/>
      <c r="R48" s="774"/>
      <c r="S48" s="762"/>
      <c r="T48" s="773"/>
      <c r="U48" s="773"/>
    </row>
    <row r="49" spans="1:21" ht="12.75" customHeight="1">
      <c r="A49" s="82"/>
      <c r="B49" s="82"/>
      <c r="C49" s="86"/>
      <c r="D49" s="86"/>
      <c r="E49" s="763"/>
      <c r="F49" s="765"/>
      <c r="G49" s="91" t="s">
        <v>54</v>
      </c>
      <c r="H49" s="61">
        <v>147</v>
      </c>
      <c r="I49" s="61">
        <v>294</v>
      </c>
      <c r="J49" s="61">
        <v>294</v>
      </c>
      <c r="K49" s="61">
        <v>147</v>
      </c>
      <c r="L49" s="61"/>
      <c r="M49" s="61"/>
      <c r="N49" s="129">
        <f t="shared" si="0"/>
        <v>882</v>
      </c>
      <c r="O49" s="759"/>
      <c r="P49" s="770"/>
      <c r="Q49" s="774"/>
      <c r="R49" s="774"/>
      <c r="S49" s="762"/>
      <c r="T49" s="773"/>
      <c r="U49" s="773"/>
    </row>
    <row r="50" spans="1:21" ht="12.75" customHeight="1">
      <c r="A50" s="82"/>
      <c r="B50" s="82"/>
      <c r="C50" s="86"/>
      <c r="D50" s="86"/>
      <c r="E50" s="764">
        <v>4</v>
      </c>
      <c r="F50" s="764" t="s">
        <v>59</v>
      </c>
      <c r="G50" s="61" t="s">
        <v>55</v>
      </c>
      <c r="H50" s="61">
        <v>2800</v>
      </c>
      <c r="I50" s="61">
        <v>2800</v>
      </c>
      <c r="J50" s="61">
        <v>2800</v>
      </c>
      <c r="K50" s="61">
        <v>2800</v>
      </c>
      <c r="L50" s="61"/>
      <c r="M50" s="61"/>
      <c r="N50" s="129">
        <f t="shared" si="0"/>
        <v>11200</v>
      </c>
      <c r="O50" s="759">
        <f>N50+N51+N52+N53+N54+N55+N56+N57+N58+N59</f>
        <v>36946</v>
      </c>
      <c r="P50" s="770">
        <v>9304</v>
      </c>
      <c r="Q50" s="774">
        <v>6978</v>
      </c>
      <c r="R50" s="774">
        <v>1163</v>
      </c>
      <c r="S50" s="762">
        <v>16282</v>
      </c>
      <c r="T50" s="773">
        <v>17024</v>
      </c>
      <c r="U50" s="773"/>
    </row>
    <row r="51" spans="1:21" ht="12.75" customHeight="1">
      <c r="E51" s="766"/>
      <c r="F51" s="765"/>
      <c r="G51" s="91" t="s">
        <v>54</v>
      </c>
      <c r="H51" s="61">
        <v>1400</v>
      </c>
      <c r="I51" s="61">
        <v>2800</v>
      </c>
      <c r="J51" s="61">
        <v>2800</v>
      </c>
      <c r="K51" s="61">
        <v>1400</v>
      </c>
      <c r="L51" s="61"/>
      <c r="M51" s="61"/>
      <c r="N51" s="129">
        <f t="shared" si="0"/>
        <v>8400</v>
      </c>
      <c r="O51" s="759"/>
      <c r="P51" s="770"/>
      <c r="Q51" s="774"/>
      <c r="R51" s="774"/>
      <c r="S51" s="762"/>
      <c r="T51" s="773"/>
      <c r="U51" s="773"/>
    </row>
    <row r="52" spans="1:21" ht="12.75" customHeight="1">
      <c r="E52" s="766"/>
      <c r="F52" s="764" t="s">
        <v>158</v>
      </c>
      <c r="G52" s="61" t="s">
        <v>55</v>
      </c>
      <c r="H52" s="61">
        <v>678</v>
      </c>
      <c r="I52" s="61">
        <v>678</v>
      </c>
      <c r="J52" s="61">
        <v>678</v>
      </c>
      <c r="K52" s="61">
        <v>678</v>
      </c>
      <c r="L52" s="61"/>
      <c r="M52" s="61"/>
      <c r="N52" s="129">
        <f t="shared" si="0"/>
        <v>2712</v>
      </c>
      <c r="O52" s="759"/>
      <c r="P52" s="770"/>
      <c r="Q52" s="774"/>
      <c r="R52" s="774"/>
      <c r="S52" s="762"/>
      <c r="T52" s="773"/>
      <c r="U52" s="773"/>
    </row>
    <row r="53" spans="1:21" ht="12.75" customHeight="1">
      <c r="E53" s="766"/>
      <c r="F53" s="765"/>
      <c r="G53" s="91" t="s">
        <v>54</v>
      </c>
      <c r="H53" s="61">
        <v>339</v>
      </c>
      <c r="I53" s="61">
        <v>678</v>
      </c>
      <c r="J53" s="61">
        <v>678</v>
      </c>
      <c r="K53" s="61">
        <v>339</v>
      </c>
      <c r="L53" s="61"/>
      <c r="M53" s="61"/>
      <c r="N53" s="129">
        <f t="shared" si="0"/>
        <v>2034</v>
      </c>
      <c r="O53" s="759"/>
      <c r="P53" s="770"/>
      <c r="Q53" s="774"/>
      <c r="R53" s="774"/>
      <c r="S53" s="762"/>
      <c r="T53" s="773"/>
      <c r="U53" s="773"/>
    </row>
    <row r="54" spans="1:21" ht="12.75" customHeight="1">
      <c r="E54" s="766"/>
      <c r="F54" s="764" t="s">
        <v>60</v>
      </c>
      <c r="G54" s="61" t="s">
        <v>55</v>
      </c>
      <c r="H54" s="61">
        <v>316</v>
      </c>
      <c r="I54" s="61">
        <v>316</v>
      </c>
      <c r="J54" s="61">
        <v>316</v>
      </c>
      <c r="K54" s="61">
        <v>316</v>
      </c>
      <c r="L54" s="61"/>
      <c r="M54" s="61"/>
      <c r="N54" s="129">
        <f t="shared" si="0"/>
        <v>1264</v>
      </c>
      <c r="O54" s="759"/>
      <c r="P54" s="770"/>
      <c r="Q54" s="774"/>
      <c r="R54" s="774"/>
      <c r="S54" s="762"/>
      <c r="T54" s="773"/>
      <c r="U54" s="773"/>
    </row>
    <row r="55" spans="1:21" ht="12.75" customHeight="1">
      <c r="E55" s="766"/>
      <c r="F55" s="765"/>
      <c r="G55" s="91" t="s">
        <v>54</v>
      </c>
      <c r="H55" s="61">
        <v>158</v>
      </c>
      <c r="I55" s="61">
        <v>316</v>
      </c>
      <c r="J55" s="61">
        <v>316</v>
      </c>
      <c r="K55" s="61">
        <v>158</v>
      </c>
      <c r="L55" s="61"/>
      <c r="M55" s="61"/>
      <c r="N55" s="129">
        <f t="shared" si="0"/>
        <v>948</v>
      </c>
      <c r="O55" s="759"/>
      <c r="P55" s="770"/>
      <c r="Q55" s="774"/>
      <c r="R55" s="774"/>
      <c r="S55" s="762"/>
      <c r="T55" s="773"/>
      <c r="U55" s="773"/>
    </row>
    <row r="56" spans="1:21" ht="12.75" customHeight="1">
      <c r="E56" s="766"/>
      <c r="F56" s="764" t="s">
        <v>159</v>
      </c>
      <c r="G56" s="61" t="s">
        <v>55</v>
      </c>
      <c r="H56" s="61">
        <v>844</v>
      </c>
      <c r="I56" s="61">
        <v>844</v>
      </c>
      <c r="J56" s="61">
        <v>844</v>
      </c>
      <c r="K56" s="61">
        <v>844</v>
      </c>
      <c r="L56" s="61"/>
      <c r="M56" s="61"/>
      <c r="N56" s="129">
        <f t="shared" si="0"/>
        <v>3376</v>
      </c>
      <c r="O56" s="759"/>
      <c r="P56" s="770"/>
      <c r="Q56" s="774"/>
      <c r="R56" s="774"/>
      <c r="S56" s="762"/>
      <c r="T56" s="773"/>
      <c r="U56" s="773"/>
    </row>
    <row r="57" spans="1:21" ht="12.75" customHeight="1">
      <c r="E57" s="766"/>
      <c r="F57" s="765"/>
      <c r="G57" s="91" t="s">
        <v>54</v>
      </c>
      <c r="H57" s="61">
        <v>422</v>
      </c>
      <c r="I57" s="61">
        <v>844</v>
      </c>
      <c r="J57" s="61">
        <v>844</v>
      </c>
      <c r="K57" s="61">
        <v>422</v>
      </c>
      <c r="L57" s="61"/>
      <c r="M57" s="61"/>
      <c r="N57" s="129">
        <f t="shared" si="0"/>
        <v>2532</v>
      </c>
      <c r="O57" s="759"/>
      <c r="P57" s="770"/>
      <c r="Q57" s="774"/>
      <c r="R57" s="774"/>
      <c r="S57" s="762"/>
      <c r="T57" s="773"/>
      <c r="U57" s="773"/>
    </row>
    <row r="58" spans="1:21" ht="12.75" customHeight="1">
      <c r="E58" s="766"/>
      <c r="F58" s="764" t="s">
        <v>160</v>
      </c>
      <c r="G58" s="61" t="s">
        <v>55</v>
      </c>
      <c r="H58" s="61">
        <v>640</v>
      </c>
      <c r="I58" s="61">
        <v>640</v>
      </c>
      <c r="J58" s="61">
        <v>640</v>
      </c>
      <c r="K58" s="61">
        <v>640</v>
      </c>
      <c r="L58" s="61"/>
      <c r="M58" s="61"/>
      <c r="N58" s="129">
        <f t="shared" si="0"/>
        <v>2560</v>
      </c>
      <c r="O58" s="759"/>
      <c r="P58" s="770"/>
      <c r="Q58" s="774"/>
      <c r="R58" s="774"/>
      <c r="S58" s="762"/>
      <c r="T58" s="773"/>
      <c r="U58" s="773"/>
    </row>
    <row r="59" spans="1:21" ht="12.75" customHeight="1">
      <c r="E59" s="765"/>
      <c r="F59" s="765"/>
      <c r="G59" s="91" t="s">
        <v>54</v>
      </c>
      <c r="H59" s="61">
        <v>320</v>
      </c>
      <c r="I59" s="61">
        <v>640</v>
      </c>
      <c r="J59" s="61">
        <v>640</v>
      </c>
      <c r="K59" s="61">
        <v>320</v>
      </c>
      <c r="L59" s="61"/>
      <c r="M59" s="61"/>
      <c r="N59" s="129">
        <f t="shared" si="0"/>
        <v>1920</v>
      </c>
      <c r="O59" s="759"/>
      <c r="P59" s="770"/>
      <c r="Q59" s="774"/>
      <c r="R59" s="774"/>
      <c r="S59" s="762"/>
      <c r="T59" s="773"/>
      <c r="U59" s="773"/>
    </row>
    <row r="60" spans="1:21" ht="12.75" customHeight="1">
      <c r="E60" s="767" t="s">
        <v>112</v>
      </c>
      <c r="F60" s="764" t="s">
        <v>182</v>
      </c>
      <c r="G60" s="61" t="s">
        <v>55</v>
      </c>
      <c r="H60" s="61">
        <v>2650</v>
      </c>
      <c r="I60" s="61">
        <v>2650</v>
      </c>
      <c r="J60" s="61">
        <v>2650</v>
      </c>
      <c r="K60" s="61">
        <v>2650</v>
      </c>
      <c r="L60" s="61"/>
      <c r="M60" s="61"/>
      <c r="N60" s="129">
        <f t="shared" si="0"/>
        <v>10600</v>
      </c>
      <c r="O60" s="764">
        <f>N60+N61+N62+N63</f>
        <v>22960</v>
      </c>
      <c r="P60" s="761"/>
      <c r="Q60" s="761"/>
      <c r="R60" s="760"/>
      <c r="S60" s="762"/>
      <c r="T60" s="773"/>
      <c r="U60" s="773"/>
    </row>
    <row r="61" spans="1:21" ht="12.75" customHeight="1">
      <c r="E61" s="768"/>
      <c r="F61" s="765"/>
      <c r="G61" s="91" t="s">
        <v>54</v>
      </c>
      <c r="H61" s="61">
        <v>1325</v>
      </c>
      <c r="I61" s="61">
        <v>2650</v>
      </c>
      <c r="J61" s="61">
        <v>2650</v>
      </c>
      <c r="K61" s="61">
        <v>1325</v>
      </c>
      <c r="L61" s="61"/>
      <c r="M61" s="61"/>
      <c r="N61" s="129">
        <f t="shared" si="0"/>
        <v>7950</v>
      </c>
      <c r="O61" s="766"/>
      <c r="P61" s="761"/>
      <c r="Q61" s="761"/>
      <c r="R61" s="760"/>
      <c r="S61" s="762"/>
      <c r="T61" s="773"/>
      <c r="U61" s="773"/>
    </row>
    <row r="62" spans="1:21" ht="12.75" customHeight="1">
      <c r="E62" s="768"/>
      <c r="F62" s="764" t="s">
        <v>106</v>
      </c>
      <c r="G62" s="61" t="s">
        <v>55</v>
      </c>
      <c r="H62" s="61">
        <v>630</v>
      </c>
      <c r="I62" s="61">
        <v>630</v>
      </c>
      <c r="J62" s="61">
        <v>630</v>
      </c>
      <c r="K62" s="61">
        <v>630</v>
      </c>
      <c r="L62" s="61"/>
      <c r="M62" s="61"/>
      <c r="N62" s="129">
        <f t="shared" si="0"/>
        <v>2520</v>
      </c>
      <c r="O62" s="766"/>
      <c r="P62" s="761"/>
      <c r="Q62" s="761"/>
      <c r="R62" s="760"/>
      <c r="S62" s="762"/>
      <c r="T62" s="773"/>
      <c r="U62" s="773"/>
    </row>
    <row r="63" spans="1:21" ht="12.75" customHeight="1">
      <c r="E63" s="768"/>
      <c r="F63" s="766"/>
      <c r="G63" s="91" t="s">
        <v>54</v>
      </c>
      <c r="H63" s="61">
        <v>315</v>
      </c>
      <c r="I63" s="61">
        <v>630</v>
      </c>
      <c r="J63" s="61">
        <v>630</v>
      </c>
      <c r="K63" s="61">
        <v>315</v>
      </c>
      <c r="L63" s="61"/>
      <c r="M63" s="61"/>
      <c r="N63" s="129">
        <f t="shared" si="0"/>
        <v>1890</v>
      </c>
      <c r="O63" s="765"/>
      <c r="P63" s="761"/>
      <c r="Q63" s="761"/>
      <c r="R63" s="760"/>
      <c r="S63" s="762"/>
      <c r="T63" s="773"/>
      <c r="U63" s="773"/>
    </row>
    <row r="64" spans="1:21" ht="12.75" customHeight="1">
      <c r="E64" s="763" t="s">
        <v>113</v>
      </c>
      <c r="F64" s="759" t="s">
        <v>78</v>
      </c>
      <c r="G64" s="61" t="s">
        <v>55</v>
      </c>
      <c r="H64" s="61">
        <v>510</v>
      </c>
      <c r="I64" s="61">
        <v>510</v>
      </c>
      <c r="J64" s="61">
        <v>510</v>
      </c>
      <c r="K64" s="61">
        <v>510</v>
      </c>
      <c r="L64" s="61"/>
      <c r="M64" s="61"/>
      <c r="N64" s="129">
        <f t="shared" si="0"/>
        <v>2040</v>
      </c>
      <c r="O64" s="764">
        <f>N64+N65+N66+N67+N68+N69+N70+N71</f>
        <v>15764</v>
      </c>
      <c r="P64" s="761"/>
      <c r="Q64" s="761"/>
      <c r="R64" s="761"/>
      <c r="S64" s="762"/>
      <c r="T64" s="773">
        <v>15764</v>
      </c>
      <c r="U64" s="773"/>
    </row>
    <row r="65" spans="5:21" ht="20.25" customHeight="1">
      <c r="E65" s="763"/>
      <c r="F65" s="759"/>
      <c r="G65" s="91" t="s">
        <v>54</v>
      </c>
      <c r="H65" s="61">
        <v>255</v>
      </c>
      <c r="I65" s="61">
        <v>510</v>
      </c>
      <c r="J65" s="61">
        <v>510</v>
      </c>
      <c r="K65" s="61">
        <v>255</v>
      </c>
      <c r="L65" s="61"/>
      <c r="M65" s="61"/>
      <c r="N65" s="129">
        <f t="shared" si="0"/>
        <v>1530</v>
      </c>
      <c r="O65" s="766"/>
      <c r="P65" s="761"/>
      <c r="Q65" s="761"/>
      <c r="R65" s="760"/>
      <c r="S65" s="762"/>
      <c r="T65" s="773"/>
      <c r="U65" s="773"/>
    </row>
    <row r="66" spans="5:21">
      <c r="E66" s="763"/>
      <c r="F66" s="759" t="s">
        <v>127</v>
      </c>
      <c r="G66" s="61" t="s">
        <v>55</v>
      </c>
      <c r="H66" s="61">
        <v>944</v>
      </c>
      <c r="I66" s="61">
        <v>944</v>
      </c>
      <c r="J66" s="61">
        <v>944</v>
      </c>
      <c r="K66" s="61">
        <v>944</v>
      </c>
      <c r="L66" s="61"/>
      <c r="M66" s="61"/>
      <c r="N66" s="129">
        <f t="shared" si="0"/>
        <v>3776</v>
      </c>
      <c r="O66" s="766"/>
      <c r="P66" s="761"/>
      <c r="Q66" s="761"/>
      <c r="R66" s="760"/>
      <c r="S66" s="762"/>
      <c r="T66" s="773"/>
      <c r="U66" s="773"/>
    </row>
    <row r="67" spans="5:21">
      <c r="E67" s="763"/>
      <c r="F67" s="759"/>
      <c r="G67" s="91" t="s">
        <v>54</v>
      </c>
      <c r="H67" s="61">
        <v>472</v>
      </c>
      <c r="I67" s="61">
        <v>944</v>
      </c>
      <c r="J67" s="61">
        <v>944</v>
      </c>
      <c r="K67" s="61">
        <v>472</v>
      </c>
      <c r="L67" s="61"/>
      <c r="M67" s="61"/>
      <c r="N67" s="129">
        <f t="shared" si="0"/>
        <v>2832</v>
      </c>
      <c r="O67" s="766"/>
      <c r="P67" s="761"/>
      <c r="Q67" s="761"/>
      <c r="R67" s="760"/>
      <c r="S67" s="762"/>
      <c r="T67" s="773"/>
      <c r="U67" s="773"/>
    </row>
    <row r="68" spans="5:21">
      <c r="E68" s="763"/>
      <c r="F68" s="759" t="s">
        <v>161</v>
      </c>
      <c r="G68" s="61" t="s">
        <v>55</v>
      </c>
      <c r="H68" s="61">
        <v>638</v>
      </c>
      <c r="I68" s="61">
        <v>638</v>
      </c>
      <c r="J68" s="61">
        <v>638</v>
      </c>
      <c r="K68" s="61">
        <v>638</v>
      </c>
      <c r="L68" s="61"/>
      <c r="M68" s="61"/>
      <c r="N68" s="129">
        <f t="shared" si="0"/>
        <v>2552</v>
      </c>
      <c r="O68" s="766"/>
      <c r="P68" s="761"/>
      <c r="Q68" s="761"/>
      <c r="R68" s="760"/>
      <c r="S68" s="762"/>
      <c r="T68" s="773"/>
      <c r="U68" s="773"/>
    </row>
    <row r="69" spans="5:21">
      <c r="E69" s="763"/>
      <c r="F69" s="759"/>
      <c r="G69" s="91" t="s">
        <v>54</v>
      </c>
      <c r="H69" s="61">
        <v>319</v>
      </c>
      <c r="I69" s="61">
        <v>638</v>
      </c>
      <c r="J69" s="61">
        <v>638</v>
      </c>
      <c r="K69" s="61">
        <v>319</v>
      </c>
      <c r="L69" s="61"/>
      <c r="M69" s="61"/>
      <c r="N69" s="129">
        <f t="shared" si="0"/>
        <v>1914</v>
      </c>
      <c r="O69" s="766"/>
      <c r="P69" s="761"/>
      <c r="Q69" s="761"/>
      <c r="R69" s="760"/>
      <c r="S69" s="762"/>
      <c r="T69" s="773"/>
      <c r="U69" s="773"/>
    </row>
    <row r="70" spans="5:21">
      <c r="E70" s="763"/>
      <c r="F70" s="759" t="s">
        <v>162</v>
      </c>
      <c r="G70" s="61" t="s">
        <v>55</v>
      </c>
      <c r="H70" s="61">
        <v>160</v>
      </c>
      <c r="I70" s="61">
        <v>160</v>
      </c>
      <c r="J70" s="61">
        <v>160</v>
      </c>
      <c r="K70" s="61">
        <v>160</v>
      </c>
      <c r="L70" s="61"/>
      <c r="M70" s="61"/>
      <c r="N70" s="129">
        <f t="shared" si="0"/>
        <v>640</v>
      </c>
      <c r="O70" s="766"/>
      <c r="P70" s="761"/>
      <c r="Q70" s="761"/>
      <c r="R70" s="760"/>
      <c r="S70" s="762"/>
      <c r="T70" s="773"/>
      <c r="U70" s="773"/>
    </row>
    <row r="71" spans="5:21">
      <c r="E71" s="763"/>
      <c r="F71" s="759"/>
      <c r="G71" s="91" t="s">
        <v>54</v>
      </c>
      <c r="H71" s="61">
        <v>80</v>
      </c>
      <c r="I71" s="61">
        <v>160</v>
      </c>
      <c r="J71" s="61">
        <v>160</v>
      </c>
      <c r="K71" s="61">
        <v>80</v>
      </c>
      <c r="L71" s="61"/>
      <c r="M71" s="61"/>
      <c r="N71" s="129">
        <f t="shared" si="0"/>
        <v>480</v>
      </c>
      <c r="O71" s="765"/>
      <c r="P71" s="761"/>
      <c r="Q71" s="761"/>
      <c r="R71" s="760"/>
      <c r="S71" s="762"/>
      <c r="T71" s="773"/>
      <c r="U71" s="773"/>
    </row>
    <row r="72" spans="5:21" ht="14.25" customHeight="1">
      <c r="G72" s="138"/>
      <c r="O72" s="193">
        <f t="shared" ref="O72:T72" si="1">SUM(O36:O71)</f>
        <v>265076</v>
      </c>
      <c r="P72" s="193">
        <f t="shared" si="1"/>
        <v>9304</v>
      </c>
      <c r="Q72" s="193">
        <f t="shared" si="1"/>
        <v>6978</v>
      </c>
      <c r="R72" s="193">
        <f t="shared" si="1"/>
        <v>1163</v>
      </c>
      <c r="S72" s="193">
        <f t="shared" si="1"/>
        <v>16282</v>
      </c>
      <c r="T72" s="780">
        <f t="shared" si="1"/>
        <v>35000</v>
      </c>
      <c r="U72" s="781"/>
    </row>
    <row r="73" spans="5:21">
      <c r="G73" s="138"/>
    </row>
    <row r="74" spans="5:21">
      <c r="G74" s="138"/>
    </row>
    <row r="75" spans="5:21">
      <c r="G75" s="138"/>
    </row>
    <row r="76" spans="5:21">
      <c r="G76" s="138"/>
    </row>
    <row r="77" spans="5:21">
      <c r="G77" s="138"/>
    </row>
    <row r="78" spans="5:21">
      <c r="G78" s="138"/>
    </row>
    <row r="79" spans="5:21">
      <c r="G79" s="138"/>
    </row>
    <row r="80" spans="5:21">
      <c r="G80" s="138"/>
    </row>
    <row r="81" spans="7:7">
      <c r="G81" s="138"/>
    </row>
    <row r="82" spans="7:7">
      <c r="G82" s="138"/>
    </row>
    <row r="83" spans="7:7">
      <c r="G83" s="138"/>
    </row>
    <row r="84" spans="7:7">
      <c r="G84" s="138"/>
    </row>
    <row r="85" spans="7:7">
      <c r="G85" s="138"/>
    </row>
    <row r="86" spans="7:7">
      <c r="G86" s="138"/>
    </row>
    <row r="87" spans="7:7">
      <c r="G87" s="138"/>
    </row>
    <row r="88" spans="7:7">
      <c r="G88" s="138"/>
    </row>
  </sheetData>
  <mergeCells count="93">
    <mergeCell ref="Y30:Y31"/>
    <mergeCell ref="S30:S31"/>
    <mergeCell ref="P10:T10"/>
    <mergeCell ref="S28:U29"/>
    <mergeCell ref="W30:W31"/>
    <mergeCell ref="X30:X31"/>
    <mergeCell ref="V30:V31"/>
    <mergeCell ref="A1:Y1"/>
    <mergeCell ref="A2:Y2"/>
    <mergeCell ref="M7:N7"/>
    <mergeCell ref="M8:N8"/>
    <mergeCell ref="A3:Y3"/>
    <mergeCell ref="M6:N6"/>
    <mergeCell ref="O7:R7"/>
    <mergeCell ref="A4:W4"/>
    <mergeCell ref="M5:N5"/>
    <mergeCell ref="G28:G29"/>
    <mergeCell ref="H28:Q28"/>
    <mergeCell ref="T72:U72"/>
    <mergeCell ref="R30:R31"/>
    <mergeCell ref="T35:U35"/>
    <mergeCell ref="T30:T31"/>
    <mergeCell ref="U30:U31"/>
    <mergeCell ref="H34:J34"/>
    <mergeCell ref="N34:N35"/>
    <mergeCell ref="T46:U49"/>
    <mergeCell ref="T60:U63"/>
    <mergeCell ref="T64:U71"/>
    <mergeCell ref="P50:P59"/>
    <mergeCell ref="R46:R49"/>
    <mergeCell ref="S46:S49"/>
    <mergeCell ref="Q50:Q59"/>
    <mergeCell ref="F38:F39"/>
    <mergeCell ref="F40:F41"/>
    <mergeCell ref="P44:P45"/>
    <mergeCell ref="S36:S43"/>
    <mergeCell ref="R44:R45"/>
    <mergeCell ref="S44:S45"/>
    <mergeCell ref="Q44:Q45"/>
    <mergeCell ref="P46:P49"/>
    <mergeCell ref="Q46:Q49"/>
    <mergeCell ref="T34:U34"/>
    <mergeCell ref="T36:U43"/>
    <mergeCell ref="T44:U45"/>
    <mergeCell ref="E36:E43"/>
    <mergeCell ref="F44:F45"/>
    <mergeCell ref="T50:U59"/>
    <mergeCell ref="E44:E45"/>
    <mergeCell ref="P36:P43"/>
    <mergeCell ref="Q36:Q43"/>
    <mergeCell ref="F42:F43"/>
    <mergeCell ref="O36:O43"/>
    <mergeCell ref="R36:R43"/>
    <mergeCell ref="O44:O45"/>
    <mergeCell ref="F56:F57"/>
    <mergeCell ref="F50:F51"/>
    <mergeCell ref="R50:R59"/>
    <mergeCell ref="S50:S59"/>
    <mergeCell ref="F36:F37"/>
    <mergeCell ref="F52:F53"/>
    <mergeCell ref="A30:A31"/>
    <mergeCell ref="D30:D31"/>
    <mergeCell ref="E30:E31"/>
    <mergeCell ref="C30:C31"/>
    <mergeCell ref="P33:R33"/>
    <mergeCell ref="F30:F31"/>
    <mergeCell ref="B30:B31"/>
    <mergeCell ref="E46:E49"/>
    <mergeCell ref="F54:F55"/>
    <mergeCell ref="F48:F49"/>
    <mergeCell ref="O64:O71"/>
    <mergeCell ref="F46:F47"/>
    <mergeCell ref="E50:E59"/>
    <mergeCell ref="F58:F59"/>
    <mergeCell ref="O50:O59"/>
    <mergeCell ref="O60:O63"/>
    <mergeCell ref="F62:F63"/>
    <mergeCell ref="F68:F69"/>
    <mergeCell ref="F60:F61"/>
    <mergeCell ref="E60:E63"/>
    <mergeCell ref="E64:E71"/>
    <mergeCell ref="F64:F65"/>
    <mergeCell ref="O46:O49"/>
    <mergeCell ref="F70:F71"/>
    <mergeCell ref="R60:R63"/>
    <mergeCell ref="R64:R71"/>
    <mergeCell ref="S64:S71"/>
    <mergeCell ref="P64:P71"/>
    <mergeCell ref="Q64:Q71"/>
    <mergeCell ref="S60:S63"/>
    <mergeCell ref="P60:P63"/>
    <mergeCell ref="F66:F67"/>
    <mergeCell ref="Q60:Q63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topLeftCell="A28" zoomScale="60" zoomScaleNormal="100" workbookViewId="0">
      <selection activeCell="U51" sqref="U51:V52"/>
    </sheetView>
  </sheetViews>
  <sheetFormatPr defaultRowHeight="12.75"/>
  <cols>
    <col min="1" max="1" width="14.5703125" customWidth="1"/>
    <col min="2" max="2" width="13.140625" customWidth="1"/>
    <col min="3" max="3" width="14.42578125" customWidth="1"/>
    <col min="4" max="4" width="13.85546875" customWidth="1"/>
    <col min="5" max="5" width="8" customWidth="1"/>
    <col min="6" max="6" width="6.7109375" customWidth="1"/>
    <col min="7" max="7" width="22.14062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13.5703125" customWidth="1"/>
    <col min="13" max="13" width="11.5703125" customWidth="1"/>
    <col min="14" max="14" width="12" customWidth="1"/>
    <col min="15" max="15" width="11.42578125" customWidth="1"/>
    <col min="16" max="16" width="16" customWidth="1"/>
    <col min="17" max="17" width="16.42578125" customWidth="1"/>
    <col min="18" max="18" width="16.85546875" customWidth="1"/>
    <col min="19" max="19" width="14.140625" customWidth="1"/>
    <col min="20" max="20" width="12.5703125" customWidth="1"/>
    <col min="21" max="21" width="14" customWidth="1"/>
    <col min="22" max="22" width="15.7109375" customWidth="1"/>
    <col min="23" max="23" width="14.140625" customWidth="1"/>
    <col min="24" max="24" width="20" customWidth="1"/>
    <col min="25" max="25" width="20.42578125" customWidth="1"/>
    <col min="26" max="26" width="10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s="190" customFormat="1" ht="24.95" customHeight="1" thickBot="1">
      <c r="A5" s="383" t="s">
        <v>0</v>
      </c>
      <c r="B5" s="384"/>
      <c r="C5" s="385"/>
      <c r="D5" s="385"/>
      <c r="E5" s="385"/>
      <c r="F5" s="385"/>
      <c r="G5" s="385"/>
      <c r="H5" s="385"/>
      <c r="I5" s="385"/>
      <c r="J5" s="386"/>
      <c r="K5" s="386"/>
      <c r="L5" s="384"/>
      <c r="M5" s="880" t="s">
        <v>28</v>
      </c>
      <c r="N5" s="881"/>
      <c r="O5" s="387"/>
      <c r="P5" s="385"/>
      <c r="Q5" s="388"/>
      <c r="R5" s="388"/>
      <c r="S5" s="388"/>
      <c r="T5" s="388"/>
      <c r="U5" s="388"/>
      <c r="V5" s="389"/>
      <c r="W5" s="383" t="s">
        <v>20</v>
      </c>
      <c r="X5" s="387"/>
      <c r="Y5" s="390"/>
    </row>
    <row r="6" spans="1:25" s="190" customFormat="1" ht="24.95" customHeight="1" thickBot="1">
      <c r="A6" s="391" t="s">
        <v>26</v>
      </c>
      <c r="B6" s="318"/>
      <c r="C6" s="318"/>
      <c r="D6" s="318"/>
      <c r="E6" s="318"/>
      <c r="F6" s="318"/>
      <c r="G6" s="318"/>
      <c r="H6" s="318"/>
      <c r="I6" s="318"/>
      <c r="J6" s="323"/>
      <c r="K6" s="323"/>
      <c r="L6" s="392"/>
      <c r="M6" s="902" t="s">
        <v>2</v>
      </c>
      <c r="N6" s="903"/>
      <c r="O6" s="393"/>
      <c r="P6" s="323"/>
      <c r="Q6" s="323"/>
      <c r="R6" s="323"/>
      <c r="S6" s="323"/>
      <c r="T6" s="388"/>
      <c r="U6" s="388"/>
      <c r="V6" s="394"/>
      <c r="W6" s="395"/>
      <c r="X6" s="393"/>
      <c r="Y6" s="394"/>
    </row>
    <row r="7" spans="1:25" s="190" customFormat="1" ht="24.95" customHeight="1" thickBot="1">
      <c r="A7" s="396" t="s">
        <v>97</v>
      </c>
      <c r="B7" s="397"/>
      <c r="C7" s="397"/>
      <c r="D7" s="397"/>
      <c r="E7" s="397"/>
      <c r="F7" s="397"/>
      <c r="G7" s="397"/>
      <c r="H7" s="397"/>
      <c r="I7" s="397"/>
      <c r="J7" s="398"/>
      <c r="K7" s="398"/>
      <c r="L7" s="399"/>
      <c r="M7" s="900" t="s">
        <v>67</v>
      </c>
      <c r="N7" s="901"/>
      <c r="O7" s="904"/>
      <c r="P7" s="901"/>
      <c r="Q7" s="901"/>
      <c r="R7" s="901"/>
      <c r="S7" s="400"/>
      <c r="T7" s="388"/>
      <c r="U7" s="388"/>
      <c r="V7" s="401"/>
      <c r="W7" s="402" t="s">
        <v>235</v>
      </c>
      <c r="X7" s="403"/>
      <c r="Y7" s="401"/>
    </row>
    <row r="8" spans="1:25" s="190" customFormat="1" ht="24.95" customHeight="1">
      <c r="A8" s="404" t="s">
        <v>34</v>
      </c>
      <c r="B8" s="405"/>
      <c r="C8" s="405"/>
      <c r="D8" s="405"/>
      <c r="E8" s="405"/>
      <c r="F8" s="405"/>
      <c r="G8" s="405"/>
      <c r="H8" s="405"/>
      <c r="I8" s="405"/>
      <c r="J8" s="406"/>
      <c r="K8" s="406"/>
      <c r="L8" s="407"/>
      <c r="M8" s="880" t="s">
        <v>36</v>
      </c>
      <c r="N8" s="881"/>
      <c r="O8" s="385" t="s">
        <v>64</v>
      </c>
      <c r="P8" s="388"/>
      <c r="Q8" s="388"/>
      <c r="R8" s="388"/>
      <c r="S8" s="388"/>
      <c r="T8" s="388"/>
      <c r="U8" s="408"/>
      <c r="V8" s="408"/>
      <c r="W8" s="386"/>
      <c r="X8" s="386"/>
      <c r="Y8" s="389"/>
    </row>
    <row r="9" spans="1:25" s="190" customFormat="1" ht="24.95" customHeight="1">
      <c r="A9" s="409" t="s">
        <v>64</v>
      </c>
      <c r="B9" s="318"/>
      <c r="C9" s="318"/>
      <c r="D9" s="318"/>
      <c r="E9" s="318"/>
      <c r="F9" s="318"/>
      <c r="G9" s="318"/>
      <c r="H9" s="318"/>
      <c r="I9" s="318"/>
      <c r="J9" s="410"/>
      <c r="K9" s="410"/>
      <c r="L9" s="392"/>
      <c r="M9" s="325"/>
      <c r="N9" s="392"/>
      <c r="O9" s="411" t="s">
        <v>65</v>
      </c>
      <c r="P9" s="321"/>
      <c r="Q9" s="321"/>
      <c r="R9" s="321"/>
      <c r="S9" s="321"/>
      <c r="T9" s="321"/>
      <c r="U9" s="412"/>
      <c r="V9" s="412"/>
      <c r="W9" s="323"/>
      <c r="X9" s="323"/>
      <c r="Y9" s="324"/>
    </row>
    <row r="10" spans="1:25" s="190" customFormat="1" ht="24.95" customHeight="1" thickBot="1">
      <c r="A10" s="409" t="s">
        <v>65</v>
      </c>
      <c r="B10" s="318"/>
      <c r="C10" s="318"/>
      <c r="D10" s="318"/>
      <c r="E10" s="318"/>
      <c r="F10" s="318"/>
      <c r="G10" s="318"/>
      <c r="H10" s="318"/>
      <c r="I10" s="318"/>
      <c r="J10" s="410"/>
      <c r="K10" s="410"/>
      <c r="L10" s="392"/>
      <c r="M10" s="413" t="s">
        <v>38</v>
      </c>
      <c r="N10" s="414"/>
      <c r="O10" s="335"/>
      <c r="P10" s="885"/>
      <c r="Q10" s="885"/>
      <c r="R10" s="885"/>
      <c r="S10" s="885"/>
      <c r="T10" s="885"/>
      <c r="U10" s="334"/>
      <c r="V10" s="402" t="s">
        <v>235</v>
      </c>
      <c r="W10" s="334"/>
      <c r="X10" s="334"/>
      <c r="Y10" s="415"/>
    </row>
    <row r="11" spans="1:25" s="190" customFormat="1" ht="24.95" customHeight="1">
      <c r="A11" s="409" t="s">
        <v>66</v>
      </c>
      <c r="B11" s="411"/>
      <c r="C11" s="411"/>
      <c r="D11" s="411"/>
      <c r="E11" s="411"/>
      <c r="F11" s="411"/>
      <c r="G11" s="416"/>
      <c r="H11" s="318"/>
      <c r="I11" s="321"/>
      <c r="J11" s="321"/>
      <c r="K11" s="410"/>
      <c r="L11" s="318"/>
      <c r="M11" s="322" t="s">
        <v>39</v>
      </c>
      <c r="N11" s="321"/>
      <c r="O11" s="318"/>
      <c r="P11" s="321" t="s">
        <v>40</v>
      </c>
      <c r="Q11" s="393"/>
      <c r="R11" s="321"/>
      <c r="S11" s="321"/>
      <c r="T11" s="321"/>
      <c r="U11" s="321"/>
      <c r="V11" s="321"/>
      <c r="W11" s="417"/>
      <c r="X11" s="417"/>
      <c r="Y11" s="418"/>
    </row>
    <row r="12" spans="1:25" s="190" customFormat="1" ht="24.95" customHeight="1">
      <c r="A12" s="409" t="s">
        <v>63</v>
      </c>
      <c r="B12" s="411"/>
      <c r="C12" s="411"/>
      <c r="D12" s="411"/>
      <c r="E12" s="411"/>
      <c r="F12" s="411"/>
      <c r="G12" s="411"/>
      <c r="H12" s="318"/>
      <c r="I12" s="321"/>
      <c r="J12" s="321"/>
      <c r="K12" s="410"/>
      <c r="L12" s="318"/>
      <c r="M12" s="322" t="s">
        <v>37</v>
      </c>
      <c r="N12" s="321"/>
      <c r="O12" s="321"/>
      <c r="P12" s="321" t="s">
        <v>30</v>
      </c>
      <c r="Q12" s="321"/>
      <c r="R12" s="393"/>
      <c r="S12" s="321"/>
      <c r="T12" s="321"/>
      <c r="U12" s="321"/>
      <c r="V12" s="321"/>
      <c r="W12" s="321"/>
      <c r="X12" s="323"/>
      <c r="Y12" s="324"/>
    </row>
    <row r="13" spans="1:25" s="190" customFormat="1" ht="24.95" customHeight="1">
      <c r="A13" s="404" t="s">
        <v>35</v>
      </c>
      <c r="B13" s="419"/>
      <c r="C13" s="419"/>
      <c r="D13" s="419"/>
      <c r="E13" s="419"/>
      <c r="F13" s="419"/>
      <c r="G13" s="419"/>
      <c r="H13" s="405"/>
      <c r="I13" s="334"/>
      <c r="J13" s="406"/>
      <c r="K13" s="406"/>
      <c r="L13" s="336"/>
      <c r="M13" s="393" t="s">
        <v>3</v>
      </c>
      <c r="N13" s="321"/>
      <c r="O13" s="321"/>
      <c r="P13" s="321" t="s">
        <v>76</v>
      </c>
      <c r="Q13" s="321"/>
      <c r="R13" s="321"/>
      <c r="S13" s="321"/>
      <c r="T13" s="321"/>
      <c r="U13" s="321"/>
      <c r="V13" s="321"/>
      <c r="W13" s="393"/>
      <c r="X13" s="321"/>
      <c r="Y13" s="420"/>
    </row>
    <row r="14" spans="1:25" s="190" customFormat="1" ht="24.95" customHeight="1">
      <c r="A14" s="409" t="s">
        <v>62</v>
      </c>
      <c r="B14" s="411"/>
      <c r="C14" s="411"/>
      <c r="D14" s="411"/>
      <c r="E14" s="411"/>
      <c r="F14" s="411"/>
      <c r="G14" s="416"/>
      <c r="H14" s="318"/>
      <c r="I14" s="321"/>
      <c r="J14" s="321"/>
      <c r="K14" s="410"/>
      <c r="L14" s="421"/>
      <c r="M14" s="393" t="s">
        <v>4</v>
      </c>
      <c r="N14" s="275"/>
      <c r="O14" s="393"/>
      <c r="P14" s="321"/>
      <c r="Q14" s="321"/>
      <c r="R14" s="321"/>
      <c r="S14" s="321"/>
      <c r="T14" s="321"/>
      <c r="U14" s="321"/>
      <c r="V14" s="321"/>
      <c r="W14" s="321"/>
      <c r="X14" s="321"/>
      <c r="Y14" s="420"/>
    </row>
    <row r="15" spans="1:25" s="190" customFormat="1" ht="24.95" customHeight="1">
      <c r="A15" s="409" t="s">
        <v>63</v>
      </c>
      <c r="B15" s="411"/>
      <c r="C15" s="411"/>
      <c r="D15" s="411"/>
      <c r="E15" s="411"/>
      <c r="G15" s="411"/>
      <c r="H15" s="318"/>
      <c r="I15" s="321"/>
      <c r="J15" s="321"/>
      <c r="K15" s="410"/>
      <c r="L15" s="422"/>
      <c r="M15" s="393" t="s">
        <v>5</v>
      </c>
      <c r="N15" s="321"/>
      <c r="O15" s="318"/>
      <c r="P15" s="321" t="s">
        <v>31</v>
      </c>
      <c r="Q15" s="393"/>
      <c r="R15" s="321"/>
      <c r="S15" s="321"/>
      <c r="T15" s="321"/>
      <c r="U15" s="321"/>
      <c r="V15" s="321"/>
      <c r="W15" s="321"/>
      <c r="X15" s="321"/>
      <c r="Y15" s="420"/>
    </row>
    <row r="16" spans="1:25" s="190" customFormat="1" ht="24.95" customHeight="1">
      <c r="A16" s="423"/>
      <c r="B16" s="424"/>
      <c r="C16" s="424"/>
      <c r="D16" s="424"/>
      <c r="E16" s="424"/>
      <c r="F16" s="424"/>
      <c r="G16" s="424"/>
      <c r="H16" s="397"/>
      <c r="I16" s="425"/>
      <c r="J16" s="425"/>
      <c r="K16" s="398"/>
      <c r="L16" s="426"/>
      <c r="M16" s="427" t="s">
        <v>68</v>
      </c>
      <c r="N16" s="425"/>
      <c r="O16" s="397"/>
      <c r="P16" s="425"/>
      <c r="Q16" s="427"/>
      <c r="R16" s="425"/>
      <c r="S16" s="425"/>
      <c r="T16" s="425"/>
      <c r="U16" s="425"/>
      <c r="V16" s="425"/>
      <c r="W16" s="425"/>
      <c r="X16" s="425"/>
      <c r="Y16" s="428"/>
    </row>
    <row r="17" spans="1:25" ht="24.95" customHeight="1">
      <c r="A17" s="48"/>
      <c r="B17" s="49"/>
      <c r="C17" s="50"/>
      <c r="D17" s="50"/>
      <c r="E17" s="50"/>
      <c r="F17" s="50"/>
      <c r="G17" s="51"/>
      <c r="H17" s="199" t="s">
        <v>81</v>
      </c>
      <c r="I17" s="232"/>
      <c r="J17" s="233"/>
      <c r="K17" s="234"/>
      <c r="L17" s="233"/>
      <c r="M17" s="234"/>
      <c r="N17" s="234"/>
      <c r="O17" s="234"/>
      <c r="P17" s="12"/>
      <c r="Q17" s="429" t="s">
        <v>32</v>
      </c>
      <c r="R17" s="234"/>
      <c r="S17" s="12"/>
      <c r="T17" s="12"/>
      <c r="U17" s="15"/>
      <c r="V17" s="15"/>
      <c r="W17" s="15"/>
      <c r="X17" s="13"/>
      <c r="Y17" s="57"/>
    </row>
    <row r="18" spans="1:25" ht="24.95" customHeight="1">
      <c r="A18" s="53"/>
      <c r="B18" s="49"/>
      <c r="C18" s="50"/>
      <c r="D18" s="50"/>
      <c r="E18" s="50"/>
      <c r="F18" s="54"/>
      <c r="G18" s="55"/>
      <c r="H18" s="432" t="s">
        <v>79</v>
      </c>
      <c r="I18" s="232"/>
      <c r="J18" s="233"/>
      <c r="K18" s="234"/>
      <c r="L18" s="233"/>
      <c r="M18" s="234"/>
      <c r="N18" s="234"/>
      <c r="O18" s="234"/>
      <c r="P18" s="12"/>
      <c r="Q18" s="247" t="s">
        <v>225</v>
      </c>
      <c r="R18" s="234"/>
      <c r="S18" s="180"/>
      <c r="T18" s="12"/>
      <c r="U18" s="15"/>
      <c r="V18" s="15"/>
      <c r="W18" s="15"/>
      <c r="X18" s="13"/>
      <c r="Y18" s="57"/>
    </row>
    <row r="19" spans="1:25" ht="24.95" customHeight="1">
      <c r="A19" s="53"/>
      <c r="B19" s="12"/>
      <c r="C19" s="54"/>
      <c r="D19" s="54"/>
      <c r="E19" s="54"/>
      <c r="F19" s="12"/>
      <c r="G19" s="58"/>
      <c r="H19" s="198"/>
      <c r="I19" s="234"/>
      <c r="J19" s="233"/>
      <c r="K19" s="233"/>
      <c r="L19" s="233"/>
      <c r="M19" s="233"/>
      <c r="N19" s="233"/>
      <c r="O19" s="234"/>
      <c r="P19" s="12"/>
      <c r="Q19" s="430" t="s">
        <v>137</v>
      </c>
      <c r="R19" s="233"/>
      <c r="S19" s="179"/>
      <c r="T19" s="15"/>
      <c r="U19" s="15"/>
      <c r="V19" s="15"/>
      <c r="W19" s="15"/>
      <c r="X19" s="13"/>
      <c r="Y19" s="57"/>
    </row>
    <row r="20" spans="1:25" s="190" customFormat="1" ht="24.95" customHeight="1">
      <c r="A20" s="317"/>
      <c r="B20" s="318"/>
      <c r="C20" s="319"/>
      <c r="D20" s="319"/>
      <c r="E20" s="319"/>
      <c r="F20" s="318"/>
      <c r="G20" s="320"/>
      <c r="H20" s="432" t="s">
        <v>80</v>
      </c>
      <c r="I20" s="318"/>
      <c r="J20" s="319"/>
      <c r="K20" s="321"/>
      <c r="L20" s="321"/>
      <c r="M20" s="321"/>
      <c r="N20" s="321"/>
      <c r="O20" s="318"/>
      <c r="P20" s="318"/>
      <c r="Q20" s="431" t="s">
        <v>224</v>
      </c>
      <c r="R20" s="234"/>
      <c r="S20" s="318"/>
      <c r="T20" s="321"/>
      <c r="U20" s="321"/>
      <c r="V20" s="321"/>
      <c r="W20" s="321"/>
      <c r="X20" s="323"/>
      <c r="Y20" s="324"/>
    </row>
    <row r="21" spans="1:25" s="190" customFormat="1" ht="30" customHeight="1">
      <c r="A21" s="317"/>
      <c r="B21" s="318"/>
      <c r="C21" s="319"/>
      <c r="D21" s="319"/>
      <c r="E21" s="319"/>
      <c r="F21" s="318"/>
      <c r="G21" s="320"/>
      <c r="H21" s="325" t="s">
        <v>227</v>
      </c>
      <c r="I21" s="318"/>
      <c r="J21" s="319"/>
      <c r="K21" s="321"/>
      <c r="L21" s="321"/>
      <c r="M21" s="321"/>
      <c r="N21" s="321"/>
      <c r="O21" s="318"/>
      <c r="P21" s="318"/>
      <c r="Q21" s="322"/>
      <c r="R21" s="318"/>
      <c r="S21" s="318"/>
      <c r="T21" s="321"/>
      <c r="U21" s="321"/>
      <c r="V21" s="321"/>
      <c r="W21" s="321"/>
      <c r="X21" s="323"/>
      <c r="Y21" s="324"/>
    </row>
    <row r="22" spans="1:25" s="190" customFormat="1" ht="30" customHeight="1">
      <c r="A22" s="317"/>
      <c r="B22" s="318"/>
      <c r="C22" s="319"/>
      <c r="D22" s="319"/>
      <c r="E22" s="319"/>
      <c r="F22" s="318"/>
      <c r="G22" s="318"/>
      <c r="H22" s="887" t="s">
        <v>24</v>
      </c>
      <c r="I22" s="888"/>
      <c r="J22" s="348">
        <v>40</v>
      </c>
      <c r="K22" s="348">
        <v>42</v>
      </c>
      <c r="L22" s="348">
        <v>44</v>
      </c>
      <c r="M22" s="348">
        <v>46</v>
      </c>
      <c r="N22" s="348"/>
      <c r="O22" s="349" t="s">
        <v>11</v>
      </c>
      <c r="P22" s="318"/>
      <c r="Q22" s="326"/>
      <c r="R22" s="318"/>
      <c r="S22" s="318"/>
      <c r="T22" s="318"/>
      <c r="U22" s="321"/>
      <c r="V22" s="321"/>
      <c r="W22" s="321"/>
      <c r="X22" s="323"/>
      <c r="Y22" s="324"/>
    </row>
    <row r="23" spans="1:25" s="190" customFormat="1" ht="30" customHeight="1">
      <c r="A23" s="317"/>
      <c r="B23" s="318"/>
      <c r="C23" s="318"/>
      <c r="D23" s="318"/>
      <c r="E23" s="318"/>
      <c r="F23" s="318"/>
      <c r="G23" s="318"/>
      <c r="H23" s="355" t="s">
        <v>125</v>
      </c>
      <c r="I23" s="356"/>
      <c r="J23" s="350">
        <v>2</v>
      </c>
      <c r="K23" s="350">
        <v>3</v>
      </c>
      <c r="L23" s="350">
        <v>2</v>
      </c>
      <c r="M23" s="350">
        <v>2</v>
      </c>
      <c r="N23" s="350"/>
      <c r="O23" s="357">
        <f>SUM(J23:N23)</f>
        <v>9</v>
      </c>
      <c r="P23" s="318"/>
      <c r="Q23" s="326"/>
      <c r="R23" s="318"/>
      <c r="S23" s="318"/>
      <c r="T23" s="318"/>
      <c r="U23" s="321"/>
      <c r="V23" s="321"/>
      <c r="W23" s="321"/>
      <c r="X23" s="323"/>
      <c r="Y23" s="324"/>
    </row>
    <row r="24" spans="1:25" s="190" customFormat="1" ht="30" customHeight="1">
      <c r="A24" s="317"/>
      <c r="B24" s="318"/>
      <c r="C24" s="318"/>
      <c r="D24" s="318"/>
      <c r="E24" s="318"/>
      <c r="F24" s="318"/>
      <c r="G24" s="318"/>
      <c r="H24" s="355" t="s">
        <v>55</v>
      </c>
      <c r="I24" s="356"/>
      <c r="J24" s="348">
        <v>2</v>
      </c>
      <c r="K24" s="348">
        <v>2</v>
      </c>
      <c r="L24" s="347">
        <v>3</v>
      </c>
      <c r="M24" s="348">
        <v>2</v>
      </c>
      <c r="N24" s="348"/>
      <c r="O24" s="347">
        <f>SUM(J24:N24)</f>
        <v>9</v>
      </c>
      <c r="P24" s="318"/>
      <c r="Q24" s="326"/>
      <c r="R24" s="318"/>
      <c r="S24" s="318"/>
      <c r="T24" s="318"/>
      <c r="U24" s="321"/>
      <c r="V24" s="321"/>
      <c r="W24" s="321"/>
      <c r="X24" s="323"/>
      <c r="Y24" s="324"/>
    </row>
    <row r="25" spans="1:25" s="190" customFormat="1" ht="30" customHeight="1">
      <c r="A25" s="317"/>
      <c r="B25" s="318"/>
      <c r="C25" s="318"/>
      <c r="D25" s="318"/>
      <c r="E25" s="318"/>
      <c r="F25" s="318"/>
      <c r="G25" s="318"/>
      <c r="H25" s="348"/>
      <c r="I25" s="358"/>
      <c r="J25" s="348"/>
      <c r="K25" s="348"/>
      <c r="L25" s="347"/>
      <c r="M25" s="348"/>
      <c r="N25" s="348"/>
      <c r="O25" s="347">
        <f>SUM(O23:O24)</f>
        <v>18</v>
      </c>
      <c r="P25" s="318"/>
      <c r="Q25" s="326"/>
      <c r="R25" s="318"/>
      <c r="S25" s="318"/>
      <c r="T25" s="318"/>
      <c r="U25" s="321"/>
      <c r="V25" s="321"/>
      <c r="W25" s="321"/>
      <c r="X25" s="323"/>
      <c r="Y25" s="324"/>
    </row>
    <row r="26" spans="1:25" s="190" customFormat="1" ht="30" customHeight="1">
      <c r="A26" s="317"/>
      <c r="B26" s="318"/>
      <c r="C26" s="318"/>
      <c r="D26" s="318"/>
      <c r="E26" s="318"/>
      <c r="F26" s="318"/>
      <c r="G26" s="318"/>
      <c r="H26" s="359" t="s">
        <v>228</v>
      </c>
      <c r="I26" s="360"/>
      <c r="J26" s="348"/>
      <c r="K26" s="348"/>
      <c r="L26" s="347"/>
      <c r="M26" s="348"/>
      <c r="N26" s="348"/>
      <c r="O26" s="347"/>
      <c r="P26" s="318"/>
      <c r="Q26" s="326"/>
      <c r="R26" s="318"/>
      <c r="S26" s="318"/>
      <c r="T26" s="318"/>
      <c r="U26" s="321"/>
      <c r="V26" s="321"/>
      <c r="W26" s="321"/>
      <c r="X26" s="323"/>
      <c r="Y26" s="324"/>
    </row>
    <row r="27" spans="1:25" s="190" customFormat="1" ht="30" customHeight="1">
      <c r="A27" s="317"/>
      <c r="B27" s="318"/>
      <c r="C27" s="318"/>
      <c r="D27" s="318"/>
      <c r="E27" s="318"/>
      <c r="F27" s="318"/>
      <c r="G27" s="318"/>
      <c r="H27" s="887" t="s">
        <v>24</v>
      </c>
      <c r="I27" s="888"/>
      <c r="J27" s="348">
        <v>40</v>
      </c>
      <c r="K27" s="348">
        <v>42</v>
      </c>
      <c r="L27" s="348">
        <v>44</v>
      </c>
      <c r="M27" s="348">
        <v>46</v>
      </c>
      <c r="N27" s="348"/>
      <c r="O27" s="349" t="s">
        <v>11</v>
      </c>
      <c r="P27" s="318"/>
      <c r="Q27" s="326"/>
      <c r="R27" s="318"/>
      <c r="S27" s="318"/>
      <c r="T27" s="318"/>
      <c r="U27" s="321"/>
      <c r="V27" s="321"/>
      <c r="W27" s="321"/>
      <c r="X27" s="323"/>
      <c r="Y27" s="324"/>
    </row>
    <row r="28" spans="1:25" s="190" customFormat="1" ht="30" customHeight="1">
      <c r="A28" s="317"/>
      <c r="B28" s="318"/>
      <c r="C28" s="318"/>
      <c r="D28" s="318"/>
      <c r="E28" s="318"/>
      <c r="F28" s="318"/>
      <c r="G28" s="318"/>
      <c r="H28" s="355" t="s">
        <v>125</v>
      </c>
      <c r="I28" s="356"/>
      <c r="J28" s="350">
        <v>0</v>
      </c>
      <c r="K28" s="350">
        <v>2</v>
      </c>
      <c r="L28" s="350">
        <v>2</v>
      </c>
      <c r="M28" s="350">
        <v>1</v>
      </c>
      <c r="N28" s="361"/>
      <c r="O28" s="349">
        <f>SUM(J28:N28)</f>
        <v>5</v>
      </c>
      <c r="P28" s="318"/>
      <c r="Q28" s="326"/>
      <c r="R28" s="318"/>
      <c r="S28" s="318"/>
      <c r="T28" s="318"/>
      <c r="U28" s="321"/>
      <c r="V28" s="321"/>
      <c r="W28" s="321"/>
      <c r="X28" s="323"/>
      <c r="Y28" s="324"/>
    </row>
    <row r="29" spans="1:25" s="190" customFormat="1" ht="30" customHeight="1">
      <c r="A29" s="317"/>
      <c r="B29" s="318"/>
      <c r="C29" s="318"/>
      <c r="D29" s="318"/>
      <c r="E29" s="318"/>
      <c r="F29" s="318"/>
      <c r="G29" s="318"/>
      <c r="H29" s="355" t="s">
        <v>55</v>
      </c>
      <c r="I29" s="356"/>
      <c r="J29" s="350">
        <v>2</v>
      </c>
      <c r="K29" s="350">
        <v>2</v>
      </c>
      <c r="L29" s="352">
        <v>2</v>
      </c>
      <c r="M29" s="350">
        <v>2</v>
      </c>
      <c r="N29" s="361"/>
      <c r="O29" s="347">
        <f>SUM(J29:N29)</f>
        <v>8</v>
      </c>
      <c r="P29" s="318"/>
      <c r="Q29" s="326"/>
      <c r="R29" s="318"/>
      <c r="S29" s="318"/>
      <c r="T29" s="318"/>
      <c r="U29" s="321"/>
      <c r="V29" s="321"/>
      <c r="W29" s="321"/>
      <c r="X29" s="323"/>
      <c r="Y29" s="324"/>
    </row>
    <row r="30" spans="1:25" s="190" customFormat="1" ht="30" customHeight="1">
      <c r="A30" s="317"/>
      <c r="B30" s="318"/>
      <c r="C30" s="318"/>
      <c r="D30" s="318"/>
      <c r="E30" s="318"/>
      <c r="F30" s="318"/>
      <c r="G30" s="318"/>
      <c r="H30" s="361" t="s">
        <v>107</v>
      </c>
      <c r="I30" s="362"/>
      <c r="J30" s="348">
        <v>1</v>
      </c>
      <c r="K30" s="348">
        <v>2</v>
      </c>
      <c r="L30" s="347">
        <v>2</v>
      </c>
      <c r="M30" s="348">
        <v>0</v>
      </c>
      <c r="N30" s="363"/>
      <c r="O30" s="347">
        <f>SUM(J30:N30)</f>
        <v>5</v>
      </c>
      <c r="P30" s="318"/>
      <c r="Q30" s="326"/>
      <c r="R30" s="318"/>
      <c r="S30" s="318"/>
      <c r="T30" s="318"/>
      <c r="U30" s="321"/>
      <c r="V30" s="321"/>
      <c r="W30" s="321"/>
      <c r="X30" s="323"/>
      <c r="Y30" s="324"/>
    </row>
    <row r="31" spans="1:25" s="190" customFormat="1" ht="21" customHeight="1">
      <c r="A31" s="317"/>
      <c r="B31" s="318"/>
      <c r="C31" s="318"/>
      <c r="D31" s="318"/>
      <c r="E31" s="318"/>
      <c r="F31" s="318"/>
      <c r="G31" s="318"/>
      <c r="H31" s="364" t="s">
        <v>6</v>
      </c>
      <c r="I31" s="362" t="s">
        <v>165</v>
      </c>
      <c r="J31" s="369">
        <v>10.4</v>
      </c>
      <c r="K31" s="365" t="s">
        <v>17</v>
      </c>
      <c r="L31" s="366"/>
      <c r="M31" s="366"/>
      <c r="N31" s="366"/>
      <c r="O31" s="347">
        <f>SUM(O28:O30)</f>
        <v>18</v>
      </c>
      <c r="P31" s="318"/>
      <c r="Q31" s="326"/>
      <c r="R31" s="318"/>
      <c r="S31" s="318"/>
      <c r="T31" s="318"/>
      <c r="U31" s="321"/>
      <c r="V31" s="321"/>
      <c r="W31" s="321"/>
      <c r="X31" s="323"/>
      <c r="Y31" s="324"/>
    </row>
    <row r="32" spans="1:25" s="190" customFormat="1" ht="30" customHeight="1">
      <c r="A32" s="317"/>
      <c r="B32" s="318"/>
      <c r="C32" s="318"/>
      <c r="D32" s="318"/>
      <c r="E32" s="318"/>
      <c r="F32" s="318"/>
      <c r="G32" s="318"/>
      <c r="H32" s="367" t="s">
        <v>7</v>
      </c>
      <c r="I32" s="360" t="s">
        <v>1</v>
      </c>
      <c r="J32" s="368">
        <v>9.4</v>
      </c>
      <c r="K32" s="365" t="s">
        <v>17</v>
      </c>
      <c r="L32" s="366"/>
      <c r="M32" s="366"/>
      <c r="N32" s="366"/>
      <c r="O32" s="366"/>
      <c r="P32" s="318"/>
      <c r="Q32" s="326"/>
      <c r="R32" s="318"/>
      <c r="S32" s="318"/>
      <c r="T32" s="318"/>
      <c r="U32" s="321"/>
      <c r="V32" s="321"/>
      <c r="W32" s="321"/>
      <c r="X32" s="323"/>
      <c r="Y32" s="324"/>
    </row>
    <row r="33" spans="1:25" s="190" customFormat="1" ht="27" customHeight="1">
      <c r="A33" s="317"/>
      <c r="B33" s="318"/>
      <c r="C33" s="318"/>
      <c r="D33" s="318"/>
      <c r="E33" s="318"/>
      <c r="F33" s="318"/>
      <c r="G33" s="318"/>
      <c r="H33" s="326" t="s">
        <v>8</v>
      </c>
      <c r="I33" s="166" t="s">
        <v>1</v>
      </c>
      <c r="J33" s="329" t="s">
        <v>226</v>
      </c>
      <c r="K33" s="330"/>
      <c r="L33" s="331"/>
      <c r="M33" s="331"/>
      <c r="N33" s="331"/>
      <c r="O33" s="332"/>
      <c r="P33" s="318"/>
      <c r="Q33" s="326"/>
      <c r="R33" s="318"/>
      <c r="S33" s="318"/>
      <c r="T33" s="318"/>
      <c r="U33" s="321"/>
      <c r="V33" s="321"/>
      <c r="W33" s="321"/>
      <c r="X33" s="323"/>
      <c r="Y33" s="324"/>
    </row>
    <row r="34" spans="1:25" s="190" customFormat="1" ht="17.25" customHeight="1">
      <c r="A34" s="317"/>
      <c r="B34" s="318"/>
      <c r="C34" s="318"/>
      <c r="D34" s="318"/>
      <c r="E34" s="318"/>
      <c r="F34" s="318"/>
      <c r="G34" s="318"/>
      <c r="H34" s="328"/>
      <c r="I34" s="327"/>
      <c r="J34" s="333"/>
      <c r="K34" s="334"/>
      <c r="L34" s="335"/>
      <c r="M34" s="335"/>
      <c r="N34" s="335"/>
      <c r="O34" s="336"/>
      <c r="P34" s="318"/>
      <c r="Q34" s="326"/>
      <c r="R34" s="318"/>
      <c r="S34" s="318"/>
      <c r="T34" s="318"/>
      <c r="U34" s="321"/>
      <c r="V34" s="321"/>
      <c r="W34" s="321"/>
      <c r="X34" s="323"/>
      <c r="Y34" s="324"/>
    </row>
    <row r="35" spans="1:25" s="190" customFormat="1" ht="30" customHeight="1">
      <c r="A35" s="224" t="s">
        <v>48</v>
      </c>
      <c r="B35" s="224" t="s">
        <v>49</v>
      </c>
      <c r="C35" s="225" t="s">
        <v>50</v>
      </c>
      <c r="D35" s="224" t="s">
        <v>52</v>
      </c>
      <c r="E35" s="226"/>
      <c r="F35" s="226"/>
      <c r="G35" s="776" t="s">
        <v>9</v>
      </c>
      <c r="H35" s="882" t="s">
        <v>24</v>
      </c>
      <c r="I35" s="883"/>
      <c r="J35" s="883"/>
      <c r="K35" s="883"/>
      <c r="L35" s="883"/>
      <c r="M35" s="883"/>
      <c r="N35" s="883"/>
      <c r="O35" s="883"/>
      <c r="P35" s="883"/>
      <c r="Q35" s="884"/>
      <c r="R35" s="347" t="s">
        <v>10</v>
      </c>
      <c r="S35" s="886" t="s">
        <v>25</v>
      </c>
      <c r="T35" s="886"/>
      <c r="U35" s="886"/>
      <c r="V35" s="347" t="s">
        <v>11</v>
      </c>
      <c r="W35" s="347" t="s">
        <v>11</v>
      </c>
      <c r="X35" s="163" t="s">
        <v>16</v>
      </c>
      <c r="Y35" s="163" t="s">
        <v>18</v>
      </c>
    </row>
    <row r="36" spans="1:25" s="343" customFormat="1" ht="30" customHeight="1">
      <c r="A36" s="339" t="s">
        <v>12</v>
      </c>
      <c r="B36" s="340" t="s">
        <v>12</v>
      </c>
      <c r="C36" s="340" t="s">
        <v>51</v>
      </c>
      <c r="D36" s="341" t="s">
        <v>53</v>
      </c>
      <c r="E36" s="342"/>
      <c r="F36" s="342"/>
      <c r="G36" s="776"/>
      <c r="H36" s="353">
        <v>40</v>
      </c>
      <c r="I36" s="353">
        <v>42</v>
      </c>
      <c r="J36" s="353">
        <v>44</v>
      </c>
      <c r="K36" s="353">
        <v>46</v>
      </c>
      <c r="L36" s="348"/>
      <c r="M36" s="348"/>
      <c r="N36" s="349"/>
      <c r="O36" s="347"/>
      <c r="P36" s="347"/>
      <c r="Q36" s="347"/>
      <c r="R36" s="347" t="s">
        <v>13</v>
      </c>
      <c r="S36" s="886"/>
      <c r="T36" s="886"/>
      <c r="U36" s="886"/>
      <c r="V36" s="347" t="s">
        <v>14</v>
      </c>
      <c r="W36" s="347" t="s">
        <v>15</v>
      </c>
      <c r="X36" s="220" t="s">
        <v>17</v>
      </c>
      <c r="Y36" s="220" t="s">
        <v>17</v>
      </c>
    </row>
    <row r="37" spans="1:25" s="343" customFormat="1" ht="30" customHeight="1">
      <c r="A37" s="897" t="s">
        <v>229</v>
      </c>
      <c r="B37" s="899">
        <v>91034</v>
      </c>
      <c r="C37" s="893">
        <v>2</v>
      </c>
      <c r="D37" s="893" t="s">
        <v>155</v>
      </c>
      <c r="E37" s="220"/>
      <c r="F37" s="220"/>
      <c r="G37" s="344" t="s">
        <v>125</v>
      </c>
      <c r="H37" s="353">
        <v>2</v>
      </c>
      <c r="I37" s="353">
        <v>3</v>
      </c>
      <c r="J37" s="353">
        <v>2</v>
      </c>
      <c r="K37" s="353">
        <v>2</v>
      </c>
      <c r="L37" s="351"/>
      <c r="M37" s="351"/>
      <c r="N37" s="350"/>
      <c r="O37" s="348"/>
      <c r="P37" s="348"/>
      <c r="Q37" s="348"/>
      <c r="R37" s="893">
        <f>H37+I37+J37+K37+H38+I38+J38+K38</f>
        <v>18</v>
      </c>
      <c r="S37" s="891">
        <v>16113</v>
      </c>
      <c r="T37" s="908"/>
      <c r="U37" s="916">
        <v>16996</v>
      </c>
      <c r="V37" s="891">
        <v>884</v>
      </c>
      <c r="W37" s="891">
        <f>V37*R37</f>
        <v>15912</v>
      </c>
      <c r="X37" s="905">
        <f>V37*J32</f>
        <v>8309.6</v>
      </c>
      <c r="Y37" s="905">
        <f>V37*J31</f>
        <v>9193.6</v>
      </c>
    </row>
    <row r="38" spans="1:25" s="343" customFormat="1" ht="30" customHeight="1">
      <c r="A38" s="897"/>
      <c r="B38" s="899"/>
      <c r="C38" s="893"/>
      <c r="D38" s="893"/>
      <c r="E38" s="220"/>
      <c r="F38" s="220"/>
      <c r="G38" s="344" t="s">
        <v>55</v>
      </c>
      <c r="H38" s="353">
        <v>2</v>
      </c>
      <c r="I38" s="353">
        <v>2</v>
      </c>
      <c r="J38" s="354">
        <v>3</v>
      </c>
      <c r="K38" s="353">
        <v>2</v>
      </c>
      <c r="L38" s="351"/>
      <c r="M38" s="351"/>
      <c r="N38" s="350"/>
      <c r="O38" s="348"/>
      <c r="P38" s="348"/>
      <c r="Q38" s="348"/>
      <c r="R38" s="893"/>
      <c r="S38" s="892"/>
      <c r="T38" s="909"/>
      <c r="U38" s="917"/>
      <c r="V38" s="892"/>
      <c r="W38" s="892"/>
      <c r="X38" s="906"/>
      <c r="Y38" s="906"/>
    </row>
    <row r="39" spans="1:25" s="343" customFormat="1" ht="30" customHeight="1">
      <c r="A39" s="897"/>
      <c r="B39" s="899"/>
      <c r="C39" s="893">
        <v>1</v>
      </c>
      <c r="D39" s="893" t="s">
        <v>114</v>
      </c>
      <c r="E39" s="898"/>
      <c r="F39" s="898"/>
      <c r="G39" s="344" t="s">
        <v>125</v>
      </c>
      <c r="H39" s="353">
        <v>2</v>
      </c>
      <c r="I39" s="353">
        <v>3</v>
      </c>
      <c r="J39" s="353">
        <v>2</v>
      </c>
      <c r="K39" s="353">
        <v>2</v>
      </c>
      <c r="L39" s="351"/>
      <c r="M39" s="351"/>
      <c r="N39" s="350"/>
      <c r="O39" s="348"/>
      <c r="P39" s="348"/>
      <c r="Q39" s="348"/>
      <c r="R39" s="893">
        <f>H39+I39+J39+K39+H40+I40+J40+K40</f>
        <v>18</v>
      </c>
      <c r="S39" s="891">
        <v>16997</v>
      </c>
      <c r="T39" s="908"/>
      <c r="U39" s="916">
        <v>19796</v>
      </c>
      <c r="V39" s="891">
        <v>2800</v>
      </c>
      <c r="W39" s="891">
        <f>V39*R39</f>
        <v>50400</v>
      </c>
      <c r="X39" s="905">
        <f>V39*J32</f>
        <v>26320</v>
      </c>
      <c r="Y39" s="905">
        <f>V39*J31</f>
        <v>29120</v>
      </c>
    </row>
    <row r="40" spans="1:25" s="343" customFormat="1" ht="30" customHeight="1">
      <c r="A40" s="897"/>
      <c r="B40" s="899"/>
      <c r="C40" s="893"/>
      <c r="D40" s="893"/>
      <c r="E40" s="898"/>
      <c r="F40" s="898"/>
      <c r="G40" s="344" t="s">
        <v>55</v>
      </c>
      <c r="H40" s="353">
        <v>2</v>
      </c>
      <c r="I40" s="353">
        <v>2</v>
      </c>
      <c r="J40" s="354">
        <v>3</v>
      </c>
      <c r="K40" s="353">
        <v>2</v>
      </c>
      <c r="L40" s="351"/>
      <c r="M40" s="351"/>
      <c r="N40" s="350"/>
      <c r="O40" s="348"/>
      <c r="P40" s="348"/>
      <c r="Q40" s="348"/>
      <c r="R40" s="893"/>
      <c r="S40" s="892"/>
      <c r="T40" s="909"/>
      <c r="U40" s="917"/>
      <c r="V40" s="892"/>
      <c r="W40" s="892"/>
      <c r="X40" s="906"/>
      <c r="Y40" s="906"/>
    </row>
    <row r="41" spans="1:25" s="343" customFormat="1" ht="30" customHeight="1">
      <c r="A41" s="897"/>
      <c r="B41" s="899"/>
      <c r="C41" s="893">
        <v>5</v>
      </c>
      <c r="D41" s="893" t="s">
        <v>182</v>
      </c>
      <c r="E41" s="898"/>
      <c r="F41" s="898"/>
      <c r="G41" s="344" t="s">
        <v>125</v>
      </c>
      <c r="H41" s="353">
        <v>2</v>
      </c>
      <c r="I41" s="353">
        <v>3</v>
      </c>
      <c r="J41" s="353">
        <v>2</v>
      </c>
      <c r="K41" s="353">
        <v>2</v>
      </c>
      <c r="L41" s="351"/>
      <c r="M41" s="351"/>
      <c r="N41" s="350"/>
      <c r="O41" s="348"/>
      <c r="P41" s="348"/>
      <c r="Q41" s="348"/>
      <c r="R41" s="893">
        <f>H41+I41+J41+K41+H42+I42+J42+K42</f>
        <v>18</v>
      </c>
      <c r="S41" s="915">
        <v>19797</v>
      </c>
      <c r="T41" s="918"/>
      <c r="U41" s="914">
        <v>19923</v>
      </c>
      <c r="V41" s="915">
        <v>127</v>
      </c>
      <c r="W41" s="915">
        <f>V41*R41</f>
        <v>2286</v>
      </c>
      <c r="X41" s="907">
        <f>V41*J32</f>
        <v>1193.8</v>
      </c>
      <c r="Y41" s="907">
        <f>V41*J31</f>
        <v>1320.8</v>
      </c>
    </row>
    <row r="42" spans="1:25" s="343" customFormat="1" ht="30" customHeight="1">
      <c r="A42" s="897"/>
      <c r="B42" s="899"/>
      <c r="C42" s="893"/>
      <c r="D42" s="893"/>
      <c r="E42" s="898"/>
      <c r="F42" s="898"/>
      <c r="G42" s="344" t="s">
        <v>55</v>
      </c>
      <c r="H42" s="353">
        <v>2</v>
      </c>
      <c r="I42" s="353">
        <v>2</v>
      </c>
      <c r="J42" s="354">
        <v>3</v>
      </c>
      <c r="K42" s="353">
        <v>2</v>
      </c>
      <c r="L42" s="351"/>
      <c r="M42" s="351"/>
      <c r="N42" s="350"/>
      <c r="O42" s="348"/>
      <c r="P42" s="348"/>
      <c r="Q42" s="348"/>
      <c r="R42" s="893"/>
      <c r="S42" s="915"/>
      <c r="T42" s="918"/>
      <c r="U42" s="914"/>
      <c r="V42" s="915"/>
      <c r="W42" s="915"/>
      <c r="X42" s="907"/>
      <c r="Y42" s="907"/>
    </row>
    <row r="43" spans="1:25" s="343" customFormat="1" ht="40.5" customHeight="1">
      <c r="A43" s="219"/>
      <c r="B43" s="370"/>
      <c r="C43" s="371"/>
      <c r="D43" s="371"/>
      <c r="E43" s="218"/>
      <c r="F43" s="218"/>
      <c r="G43" s="372"/>
      <c r="H43" s="371"/>
      <c r="I43" s="371"/>
      <c r="J43" s="373"/>
      <c r="K43" s="371"/>
      <c r="L43" s="375"/>
      <c r="M43" s="375"/>
      <c r="N43" s="371"/>
      <c r="O43" s="371"/>
      <c r="P43" s="893"/>
      <c r="Q43" s="893"/>
      <c r="R43" s="893"/>
      <c r="S43" s="893"/>
      <c r="T43" s="893"/>
      <c r="U43" s="373"/>
      <c r="V43" s="371">
        <f>SUM(V37:V42)</f>
        <v>3811</v>
      </c>
      <c r="W43" s="371">
        <f>SUM(W37:W42)</f>
        <v>68598</v>
      </c>
      <c r="X43" s="338">
        <f>SUM(X37:X42)</f>
        <v>35823.4</v>
      </c>
      <c r="Y43" s="338">
        <f>SUM(Y37:Y42)</f>
        <v>39634.400000000001</v>
      </c>
    </row>
    <row r="44" spans="1:25" s="343" customFormat="1" ht="40.5" customHeight="1">
      <c r="A44" s="219"/>
      <c r="B44" s="370"/>
      <c r="C44" s="371"/>
      <c r="D44" s="371"/>
      <c r="E44" s="218"/>
      <c r="F44" s="218"/>
      <c r="G44" s="372"/>
      <c r="H44" s="371"/>
      <c r="I44" s="371"/>
      <c r="J44" s="373"/>
      <c r="K44" s="371"/>
      <c r="L44" s="375"/>
      <c r="M44" s="375"/>
      <c r="N44" s="371"/>
      <c r="O44" s="371"/>
      <c r="P44" s="894" t="s">
        <v>149</v>
      </c>
      <c r="Q44" s="895"/>
      <c r="R44" s="895"/>
      <c r="S44" s="895"/>
      <c r="T44" s="896"/>
      <c r="U44" s="373"/>
      <c r="V44" s="371"/>
      <c r="W44" s="371"/>
      <c r="X44" s="338"/>
      <c r="Y44" s="338"/>
    </row>
    <row r="45" spans="1:25" s="190" customFormat="1" ht="38.25" customHeight="1">
      <c r="A45" s="191"/>
      <c r="B45" s="273"/>
      <c r="C45" s="191"/>
      <c r="D45" s="191"/>
      <c r="E45" s="162"/>
      <c r="F45" s="162"/>
      <c r="G45" s="192"/>
      <c r="H45" s="877" t="s">
        <v>82</v>
      </c>
      <c r="I45" s="878"/>
      <c r="J45" s="879"/>
      <c r="K45" s="163"/>
      <c r="L45" s="163"/>
      <c r="M45" s="163"/>
      <c r="N45" s="864" t="s">
        <v>185</v>
      </c>
      <c r="O45" s="865"/>
      <c r="P45" s="348"/>
      <c r="Q45" s="348"/>
      <c r="R45" s="377"/>
      <c r="S45" s="287" t="s">
        <v>121</v>
      </c>
      <c r="T45" s="315" t="s">
        <v>183</v>
      </c>
      <c r="U45" s="889" t="s">
        <v>184</v>
      </c>
      <c r="V45" s="890"/>
    </row>
    <row r="46" spans="1:25" s="190" customFormat="1" ht="39.950000000000003" customHeight="1">
      <c r="A46" s="435" t="s">
        <v>42</v>
      </c>
      <c r="B46" s="434"/>
      <c r="C46" s="346">
        <f>W43</f>
        <v>68598</v>
      </c>
      <c r="D46" s="316" t="s">
        <v>15</v>
      </c>
      <c r="E46" s="856">
        <v>1</v>
      </c>
      <c r="F46" s="760" t="s">
        <v>231</v>
      </c>
      <c r="G46" s="872" t="s">
        <v>125</v>
      </c>
      <c r="H46" s="873"/>
      <c r="I46" s="873"/>
      <c r="J46" s="873"/>
      <c r="K46" s="874"/>
      <c r="L46" s="380">
        <v>76149</v>
      </c>
      <c r="M46" s="376"/>
      <c r="N46" s="860">
        <f>L46+L47</f>
        <v>152298</v>
      </c>
      <c r="O46" s="861"/>
      <c r="P46" s="443">
        <v>25200</v>
      </c>
      <c r="Q46" s="437"/>
      <c r="R46" s="437"/>
      <c r="S46" s="911">
        <f>P46+P47</f>
        <v>50400</v>
      </c>
      <c r="T46" s="875">
        <v>2800</v>
      </c>
      <c r="U46" s="910">
        <v>79992</v>
      </c>
      <c r="V46" s="910"/>
    </row>
    <row r="47" spans="1:25" s="190" customFormat="1" ht="39.950000000000003" customHeight="1">
      <c r="A47" s="316" t="s">
        <v>21</v>
      </c>
      <c r="B47" s="316"/>
      <c r="C47" s="433">
        <f>X43</f>
        <v>35823.4</v>
      </c>
      <c r="D47" s="316" t="s">
        <v>22</v>
      </c>
      <c r="E47" s="856"/>
      <c r="F47" s="760"/>
      <c r="G47" s="872" t="s">
        <v>55</v>
      </c>
      <c r="H47" s="873"/>
      <c r="I47" s="873"/>
      <c r="J47" s="873"/>
      <c r="K47" s="874"/>
      <c r="L47" s="380">
        <v>76149</v>
      </c>
      <c r="M47" s="378"/>
      <c r="N47" s="862"/>
      <c r="O47" s="863"/>
      <c r="P47" s="443">
        <v>25200</v>
      </c>
      <c r="Q47" s="439"/>
      <c r="R47" s="439"/>
      <c r="S47" s="912"/>
      <c r="T47" s="875"/>
      <c r="U47" s="910"/>
      <c r="V47" s="910"/>
    </row>
    <row r="48" spans="1:25" s="190" customFormat="1" ht="39.950000000000003" customHeight="1">
      <c r="A48" s="316" t="s">
        <v>23</v>
      </c>
      <c r="B48" s="316"/>
      <c r="C48" s="433">
        <f>Y43</f>
        <v>39634.400000000001</v>
      </c>
      <c r="D48" s="316" t="s">
        <v>22</v>
      </c>
      <c r="E48" s="856">
        <v>2</v>
      </c>
      <c r="F48" s="760" t="s">
        <v>155</v>
      </c>
      <c r="G48" s="872" t="s">
        <v>125</v>
      </c>
      <c r="H48" s="873"/>
      <c r="I48" s="873"/>
      <c r="J48" s="873"/>
      <c r="K48" s="874"/>
      <c r="L48" s="380">
        <v>32004</v>
      </c>
      <c r="M48" s="376"/>
      <c r="N48" s="860">
        <f>L48+L49</f>
        <v>64008</v>
      </c>
      <c r="O48" s="861"/>
      <c r="P48" s="443">
        <v>7956</v>
      </c>
      <c r="Q48" s="437"/>
      <c r="R48" s="437"/>
      <c r="S48" s="875">
        <f>P48+P49</f>
        <v>15912</v>
      </c>
      <c r="T48" s="875">
        <v>884</v>
      </c>
      <c r="U48" s="910">
        <v>39600</v>
      </c>
      <c r="V48" s="910"/>
    </row>
    <row r="49" spans="1:22" s="190" customFormat="1" ht="39.950000000000003" customHeight="1">
      <c r="A49" s="316" t="s">
        <v>43</v>
      </c>
      <c r="B49" s="316"/>
      <c r="C49" s="314">
        <v>102.23</v>
      </c>
      <c r="D49" s="316" t="s">
        <v>45</v>
      </c>
      <c r="E49" s="856"/>
      <c r="F49" s="760"/>
      <c r="G49" s="872" t="s">
        <v>55</v>
      </c>
      <c r="H49" s="873"/>
      <c r="I49" s="873"/>
      <c r="J49" s="873"/>
      <c r="K49" s="874"/>
      <c r="L49" s="380">
        <v>32004</v>
      </c>
      <c r="M49" s="378"/>
      <c r="N49" s="862"/>
      <c r="O49" s="863"/>
      <c r="P49" s="443">
        <v>7956</v>
      </c>
      <c r="Q49" s="439"/>
      <c r="R49" s="439"/>
      <c r="S49" s="875"/>
      <c r="T49" s="875"/>
      <c r="U49" s="910"/>
      <c r="V49" s="910"/>
    </row>
    <row r="50" spans="1:22" s="190" customFormat="1" ht="39.950000000000003" customHeight="1">
      <c r="E50" s="856">
        <v>3</v>
      </c>
      <c r="F50" s="760" t="s">
        <v>232</v>
      </c>
      <c r="G50" s="872" t="s">
        <v>125</v>
      </c>
      <c r="H50" s="873"/>
      <c r="I50" s="873"/>
      <c r="J50" s="873"/>
      <c r="K50" s="874"/>
      <c r="L50" s="380">
        <v>15138</v>
      </c>
      <c r="M50" s="376"/>
      <c r="N50" s="860">
        <f>L50+L51</f>
        <v>30276</v>
      </c>
      <c r="O50" s="861"/>
      <c r="P50" s="436"/>
      <c r="Q50" s="437"/>
      <c r="R50" s="437"/>
      <c r="S50" s="875"/>
      <c r="T50" s="875"/>
      <c r="U50" s="910">
        <v>30276</v>
      </c>
      <c r="V50" s="910"/>
    </row>
    <row r="51" spans="1:22" s="190" customFormat="1" ht="39.950000000000003" customHeight="1">
      <c r="E51" s="856"/>
      <c r="F51" s="760"/>
      <c r="G51" s="872" t="s">
        <v>55</v>
      </c>
      <c r="H51" s="873"/>
      <c r="I51" s="873"/>
      <c r="J51" s="873"/>
      <c r="K51" s="874"/>
      <c r="L51" s="380">
        <v>15138</v>
      </c>
      <c r="M51" s="378"/>
      <c r="N51" s="862"/>
      <c r="O51" s="863"/>
      <c r="P51" s="438"/>
      <c r="Q51" s="439"/>
      <c r="R51" s="439"/>
      <c r="S51" s="875"/>
      <c r="T51" s="875"/>
      <c r="U51" s="910"/>
      <c r="V51" s="910"/>
    </row>
    <row r="52" spans="1:22" s="190" customFormat="1" ht="39.950000000000003" customHeight="1">
      <c r="E52" s="856">
        <v>4</v>
      </c>
      <c r="F52" s="760" t="s">
        <v>234</v>
      </c>
      <c r="G52" s="872" t="s">
        <v>125</v>
      </c>
      <c r="H52" s="873"/>
      <c r="I52" s="873"/>
      <c r="J52" s="873"/>
      <c r="K52" s="874"/>
      <c r="L52" s="380">
        <v>22170</v>
      </c>
      <c r="M52" s="376"/>
      <c r="N52" s="866">
        <f>L52+L53+L54</f>
        <v>79812</v>
      </c>
      <c r="O52" s="867"/>
      <c r="P52" s="440"/>
      <c r="Q52" s="440"/>
      <c r="R52" s="440"/>
      <c r="S52" s="876"/>
      <c r="T52" s="876"/>
      <c r="U52" s="910">
        <v>79812</v>
      </c>
      <c r="V52" s="910"/>
    </row>
    <row r="53" spans="1:22" s="190" customFormat="1" ht="39.950000000000003" customHeight="1">
      <c r="E53" s="856"/>
      <c r="F53" s="760"/>
      <c r="G53" s="872" t="s">
        <v>55</v>
      </c>
      <c r="H53" s="873"/>
      <c r="I53" s="873"/>
      <c r="J53" s="873"/>
      <c r="K53" s="874"/>
      <c r="L53" s="380">
        <v>35472</v>
      </c>
      <c r="M53" s="345"/>
      <c r="N53" s="868"/>
      <c r="O53" s="869"/>
      <c r="P53" s="441"/>
      <c r="Q53" s="441"/>
      <c r="R53" s="441"/>
      <c r="S53" s="876"/>
      <c r="T53" s="876"/>
      <c r="U53" s="910"/>
      <c r="V53" s="910"/>
    </row>
    <row r="54" spans="1:22" s="190" customFormat="1" ht="39.950000000000003" customHeight="1">
      <c r="E54" s="856"/>
      <c r="F54" s="760"/>
      <c r="G54" s="872" t="s">
        <v>107</v>
      </c>
      <c r="H54" s="873"/>
      <c r="I54" s="873"/>
      <c r="J54" s="873"/>
      <c r="K54" s="874"/>
      <c r="L54" s="380">
        <v>22170</v>
      </c>
      <c r="M54" s="378"/>
      <c r="N54" s="870"/>
      <c r="O54" s="871"/>
      <c r="P54" s="442"/>
      <c r="Q54" s="442"/>
      <c r="R54" s="442"/>
      <c r="S54" s="876"/>
      <c r="T54" s="876"/>
      <c r="U54" s="910"/>
      <c r="V54" s="910"/>
    </row>
    <row r="55" spans="1:22" s="190" customFormat="1" ht="39.950000000000003" customHeight="1">
      <c r="E55" s="856">
        <v>5</v>
      </c>
      <c r="F55" s="760" t="s">
        <v>233</v>
      </c>
      <c r="G55" s="872" t="s">
        <v>125</v>
      </c>
      <c r="H55" s="873"/>
      <c r="I55" s="873"/>
      <c r="J55" s="873"/>
      <c r="K55" s="874"/>
      <c r="L55" s="380">
        <v>25074</v>
      </c>
      <c r="M55" s="376"/>
      <c r="N55" s="866">
        <f>L55+L56</f>
        <v>50148</v>
      </c>
      <c r="O55" s="867"/>
      <c r="P55" s="444">
        <v>1143</v>
      </c>
      <c r="Q55" s="440"/>
      <c r="R55" s="440"/>
      <c r="S55" s="876">
        <f>P55+P56</f>
        <v>2286</v>
      </c>
      <c r="T55" s="876">
        <v>127</v>
      </c>
      <c r="U55" s="910">
        <v>47862</v>
      </c>
      <c r="V55" s="910"/>
    </row>
    <row r="56" spans="1:22" s="190" customFormat="1" ht="39.950000000000003" customHeight="1">
      <c r="E56" s="856"/>
      <c r="F56" s="760"/>
      <c r="G56" s="872" t="s">
        <v>55</v>
      </c>
      <c r="H56" s="873"/>
      <c r="I56" s="873"/>
      <c r="J56" s="873"/>
      <c r="K56" s="874"/>
      <c r="L56" s="380">
        <v>25074</v>
      </c>
      <c r="M56" s="378"/>
      <c r="N56" s="870"/>
      <c r="O56" s="871"/>
      <c r="P56" s="444">
        <v>1143</v>
      </c>
      <c r="Q56" s="442"/>
      <c r="R56" s="442"/>
      <c r="S56" s="876"/>
      <c r="T56" s="876"/>
      <c r="U56" s="910"/>
      <c r="V56" s="910"/>
    </row>
    <row r="57" spans="1:22" s="190" customFormat="1" ht="39.950000000000003" customHeight="1">
      <c r="E57" s="856">
        <v>7</v>
      </c>
      <c r="F57" s="760" t="s">
        <v>179</v>
      </c>
      <c r="G57" s="872" t="s">
        <v>125</v>
      </c>
      <c r="H57" s="873"/>
      <c r="I57" s="873"/>
      <c r="J57" s="873"/>
      <c r="K57" s="874"/>
      <c r="L57" s="380">
        <v>6237</v>
      </c>
      <c r="M57" s="379"/>
      <c r="N57" s="866">
        <f>L57+L58</f>
        <v>12474</v>
      </c>
      <c r="O57" s="867"/>
      <c r="P57" s="440"/>
      <c r="Q57" s="440"/>
      <c r="R57" s="440"/>
      <c r="S57" s="876"/>
      <c r="T57" s="876"/>
      <c r="U57" s="910">
        <v>12474</v>
      </c>
      <c r="V57" s="910"/>
    </row>
    <row r="58" spans="1:22" s="190" customFormat="1" ht="39.950000000000003" customHeight="1">
      <c r="E58" s="856"/>
      <c r="F58" s="760"/>
      <c r="G58" s="872" t="s">
        <v>55</v>
      </c>
      <c r="H58" s="873"/>
      <c r="I58" s="873"/>
      <c r="J58" s="873"/>
      <c r="K58" s="874"/>
      <c r="L58" s="380">
        <v>6237</v>
      </c>
      <c r="M58" s="379"/>
      <c r="N58" s="870"/>
      <c r="O58" s="871"/>
      <c r="P58" s="442"/>
      <c r="Q58" s="442"/>
      <c r="R58" s="442"/>
      <c r="S58" s="876"/>
      <c r="T58" s="876"/>
      <c r="U58" s="910"/>
      <c r="V58" s="910"/>
    </row>
    <row r="59" spans="1:22" s="190" customFormat="1" ht="39.950000000000003" customHeight="1">
      <c r="E59" s="381"/>
      <c r="F59" s="279"/>
      <c r="G59" s="859"/>
      <c r="H59" s="859"/>
      <c r="I59" s="859"/>
      <c r="J59" s="859"/>
      <c r="K59" s="859"/>
      <c r="L59" s="337">
        <f>SUM(L46:L58)</f>
        <v>389016</v>
      </c>
      <c r="M59" s="337"/>
      <c r="N59" s="857">
        <f>SUM(N46:N58)</f>
        <v>389016</v>
      </c>
      <c r="O59" s="858"/>
      <c r="P59" s="374">
        <f t="shared" ref="P59:U59" si="0">SUM(P46:P58)</f>
        <v>68598</v>
      </c>
      <c r="Q59" s="374">
        <f t="shared" si="0"/>
        <v>0</v>
      </c>
      <c r="R59" s="374">
        <f t="shared" si="0"/>
        <v>0</v>
      </c>
      <c r="S59" s="382">
        <f t="shared" si="0"/>
        <v>68598</v>
      </c>
      <c r="T59" s="382">
        <f t="shared" si="0"/>
        <v>3811</v>
      </c>
      <c r="U59" s="913">
        <f t="shared" si="0"/>
        <v>290016</v>
      </c>
      <c r="V59" s="913"/>
    </row>
  </sheetData>
  <mergeCells count="108">
    <mergeCell ref="N59:O59"/>
    <mergeCell ref="G59:K59"/>
    <mergeCell ref="N46:O47"/>
    <mergeCell ref="N45:O45"/>
    <mergeCell ref="N52:O54"/>
    <mergeCell ref="N55:O56"/>
    <mergeCell ref="N57:O58"/>
    <mergeCell ref="T57:T58"/>
    <mergeCell ref="T55:T56"/>
    <mergeCell ref="T48:T49"/>
    <mergeCell ref="S57:S58"/>
    <mergeCell ref="T52:T54"/>
    <mergeCell ref="T50:T51"/>
    <mergeCell ref="G57:K57"/>
    <mergeCell ref="G58:K58"/>
    <mergeCell ref="G50:K50"/>
    <mergeCell ref="G51:K51"/>
    <mergeCell ref="E41:E42"/>
    <mergeCell ref="R41:R42"/>
    <mergeCell ref="S41:S42"/>
    <mergeCell ref="D37:D38"/>
    <mergeCell ref="E39:E40"/>
    <mergeCell ref="F52:F54"/>
    <mergeCell ref="G52:K52"/>
    <mergeCell ref="G53:K53"/>
    <mergeCell ref="G54:K54"/>
    <mergeCell ref="S50:S51"/>
    <mergeCell ref="N48:O49"/>
    <mergeCell ref="N50:O51"/>
    <mergeCell ref="S48:S49"/>
    <mergeCell ref="P43:T43"/>
    <mergeCell ref="P44:T44"/>
    <mergeCell ref="G49:K49"/>
    <mergeCell ref="E48:E49"/>
    <mergeCell ref="F48:F49"/>
    <mergeCell ref="E46:E47"/>
    <mergeCell ref="T46:T47"/>
    <mergeCell ref="E50:E51"/>
    <mergeCell ref="F50:F51"/>
    <mergeCell ref="S46:S47"/>
    <mergeCell ref="F55:F56"/>
    <mergeCell ref="G55:K55"/>
    <mergeCell ref="G56:K56"/>
    <mergeCell ref="S52:S54"/>
    <mergeCell ref="S55:S56"/>
    <mergeCell ref="A1:Y1"/>
    <mergeCell ref="A2:Y2"/>
    <mergeCell ref="M7:N7"/>
    <mergeCell ref="M8:N8"/>
    <mergeCell ref="A3:Y3"/>
    <mergeCell ref="M6:N6"/>
    <mergeCell ref="O7:R7"/>
    <mergeCell ref="H45:J45"/>
    <mergeCell ref="A4:W4"/>
    <mergeCell ref="M5:N5"/>
    <mergeCell ref="G35:G36"/>
    <mergeCell ref="H35:Q35"/>
    <mergeCell ref="P10:T10"/>
    <mergeCell ref="S35:U36"/>
    <mergeCell ref="H27:I27"/>
    <mergeCell ref="H22:I22"/>
    <mergeCell ref="A37:A42"/>
    <mergeCell ref="W37:W38"/>
    <mergeCell ref="D41:D42"/>
    <mergeCell ref="C39:C40"/>
    <mergeCell ref="D39:D40"/>
    <mergeCell ref="X39:X40"/>
    <mergeCell ref="C37:C38"/>
    <mergeCell ref="C41:C42"/>
    <mergeCell ref="B37:B42"/>
    <mergeCell ref="U59:V59"/>
    <mergeCell ref="U48:V49"/>
    <mergeCell ref="U50:V51"/>
    <mergeCell ref="U52:V54"/>
    <mergeCell ref="U55:V56"/>
    <mergeCell ref="U45:V45"/>
    <mergeCell ref="U46:V47"/>
    <mergeCell ref="U57:V58"/>
    <mergeCell ref="U41:U42"/>
    <mergeCell ref="T41:T42"/>
    <mergeCell ref="E57:E58"/>
    <mergeCell ref="F57:F58"/>
    <mergeCell ref="E52:E54"/>
    <mergeCell ref="F46:F47"/>
    <mergeCell ref="G46:K46"/>
    <mergeCell ref="G47:K47"/>
    <mergeCell ref="G48:K48"/>
    <mergeCell ref="E55:E56"/>
    <mergeCell ref="Y37:Y38"/>
    <mergeCell ref="R39:R40"/>
    <mergeCell ref="S39:S40"/>
    <mergeCell ref="Y39:Y40"/>
    <mergeCell ref="R37:R38"/>
    <mergeCell ref="S37:S38"/>
    <mergeCell ref="T37:T38"/>
    <mergeCell ref="F41:F42"/>
    <mergeCell ref="F39:F40"/>
    <mergeCell ref="Y41:Y42"/>
    <mergeCell ref="V37:V38"/>
    <mergeCell ref="V39:V40"/>
    <mergeCell ref="W39:W40"/>
    <mergeCell ref="X41:X42"/>
    <mergeCell ref="V41:V42"/>
    <mergeCell ref="W41:W42"/>
    <mergeCell ref="U37:U38"/>
    <mergeCell ref="T39:T40"/>
    <mergeCell ref="U39:U40"/>
    <mergeCell ref="X37:X38"/>
  </mergeCells>
  <phoneticPr fontId="0" type="noConversion"/>
  <pageMargins left="0.25" right="0.19" top="0.2" bottom="0.19" header="0.2" footer="0.19"/>
  <pageSetup scale="3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38"/>
  <sheetViews>
    <sheetView view="pageBreakPreview" topLeftCell="S87" zoomScale="60" zoomScaleNormal="100" workbookViewId="0">
      <selection activeCell="V66" sqref="V66"/>
    </sheetView>
  </sheetViews>
  <sheetFormatPr defaultRowHeight="12.75"/>
  <cols>
    <col min="1" max="1" width="20" customWidth="1"/>
    <col min="2" max="2" width="19" customWidth="1"/>
    <col min="3" max="3" width="20.140625" customWidth="1"/>
    <col min="4" max="4" width="24" customWidth="1"/>
    <col min="5" max="5" width="11" customWidth="1"/>
    <col min="6" max="6" width="16" customWidth="1"/>
    <col min="7" max="7" width="35.85546875" customWidth="1"/>
    <col min="8" max="8" width="16.28515625" customWidth="1"/>
    <col min="9" max="9" width="15.140625" customWidth="1"/>
    <col min="10" max="10" width="13.85546875" customWidth="1"/>
    <col min="11" max="11" width="14.5703125" customWidth="1"/>
    <col min="12" max="12" width="14.85546875" customWidth="1"/>
    <col min="13" max="13" width="10.42578125" customWidth="1"/>
    <col min="14" max="14" width="14.28515625" customWidth="1"/>
    <col min="15" max="15" width="13.140625" customWidth="1"/>
    <col min="16" max="16" width="11.7109375" customWidth="1"/>
    <col min="17" max="17" width="14.85546875" customWidth="1"/>
    <col min="18" max="18" width="17.140625" customWidth="1"/>
    <col min="19" max="19" width="21.7109375" customWidth="1"/>
    <col min="20" max="20" width="12.5703125" customWidth="1"/>
    <col min="21" max="21" width="20.28515625" customWidth="1"/>
    <col min="22" max="22" width="23.28515625" customWidth="1"/>
    <col min="23" max="23" width="23.140625" customWidth="1"/>
    <col min="24" max="24" width="24.42578125" customWidth="1"/>
    <col min="25" max="25" width="24.140625" customWidth="1"/>
    <col min="26" max="26" width="12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30" customHeight="1" thickBot="1">
      <c r="A5" s="515" t="s">
        <v>0</v>
      </c>
      <c r="B5" s="516"/>
      <c r="C5" s="517"/>
      <c r="D5" s="517"/>
      <c r="E5" s="458"/>
      <c r="F5" s="458"/>
      <c r="G5" s="458"/>
      <c r="H5" s="5"/>
      <c r="I5" s="5"/>
      <c r="J5" s="6"/>
      <c r="K5" s="6"/>
      <c r="L5" s="4"/>
      <c r="M5" s="880" t="s">
        <v>28</v>
      </c>
      <c r="N5" s="881"/>
      <c r="O5" s="387"/>
      <c r="P5" s="385"/>
      <c r="Q5" s="388"/>
      <c r="R5" s="388"/>
      <c r="S5" s="388"/>
      <c r="T5" s="388"/>
      <c r="U5" s="467"/>
      <c r="V5" s="468"/>
      <c r="W5" s="457" t="s">
        <v>20</v>
      </c>
      <c r="X5" s="466"/>
      <c r="Y5" s="10"/>
    </row>
    <row r="6" spans="1:25" ht="30" customHeight="1" thickBot="1">
      <c r="A6" s="518" t="s">
        <v>26</v>
      </c>
      <c r="B6" s="519"/>
      <c r="C6" s="519"/>
      <c r="D6" s="519"/>
      <c r="E6" s="234"/>
      <c r="F6" s="234"/>
      <c r="G6" s="234"/>
      <c r="H6" s="12"/>
      <c r="I6" s="12"/>
      <c r="J6" s="13"/>
      <c r="K6" s="13"/>
      <c r="L6" s="14"/>
      <c r="M6" s="902" t="s">
        <v>2</v>
      </c>
      <c r="N6" s="903"/>
      <c r="O6" s="393"/>
      <c r="P6" s="323"/>
      <c r="Q6" s="323"/>
      <c r="R6" s="323"/>
      <c r="S6" s="323"/>
      <c r="T6" s="388"/>
      <c r="U6" s="467"/>
      <c r="V6" s="470"/>
      <c r="W6" s="471"/>
      <c r="X6" s="296"/>
      <c r="Y6" s="19"/>
    </row>
    <row r="7" spans="1:25" ht="30" customHeight="1" thickBot="1">
      <c r="A7" s="520" t="s">
        <v>97</v>
      </c>
      <c r="B7" s="521"/>
      <c r="C7" s="521"/>
      <c r="D7" s="521"/>
      <c r="E7" s="459"/>
      <c r="F7" s="459"/>
      <c r="G7" s="459"/>
      <c r="H7" s="22"/>
      <c r="I7" s="22"/>
      <c r="J7" s="23"/>
      <c r="K7" s="23"/>
      <c r="L7" s="24"/>
      <c r="M7" s="900" t="s">
        <v>67</v>
      </c>
      <c r="N7" s="901"/>
      <c r="O7" s="904"/>
      <c r="P7" s="901"/>
      <c r="Q7" s="901"/>
      <c r="R7" s="901"/>
      <c r="S7" s="400"/>
      <c r="T7" s="388"/>
      <c r="U7" s="467"/>
      <c r="V7" s="472"/>
      <c r="W7" s="514" t="s">
        <v>263</v>
      </c>
      <c r="X7" s="473"/>
      <c r="Y7" s="29"/>
    </row>
    <row r="8" spans="1:25" ht="30" customHeight="1">
      <c r="A8" s="522" t="s">
        <v>34</v>
      </c>
      <c r="B8" s="523"/>
      <c r="C8" s="523"/>
      <c r="D8" s="523"/>
      <c r="E8" s="460"/>
      <c r="F8" s="460"/>
      <c r="G8" s="460"/>
      <c r="H8" s="32"/>
      <c r="I8" s="32"/>
      <c r="J8" s="33"/>
      <c r="K8" s="33"/>
      <c r="L8" s="34"/>
      <c r="M8" s="880" t="s">
        <v>36</v>
      </c>
      <c r="N8" s="881"/>
      <c r="O8" s="385" t="s">
        <v>64</v>
      </c>
      <c r="P8" s="388"/>
      <c r="Q8" s="388"/>
      <c r="R8" s="388"/>
      <c r="S8" s="388"/>
      <c r="T8" s="388"/>
      <c r="U8" s="474"/>
      <c r="V8" s="474"/>
      <c r="W8" s="475"/>
      <c r="X8" s="475"/>
      <c r="Y8" s="9"/>
    </row>
    <row r="9" spans="1:25" ht="30" customHeight="1">
      <c r="A9" s="524" t="s">
        <v>64</v>
      </c>
      <c r="B9" s="519"/>
      <c r="C9" s="519"/>
      <c r="D9" s="519"/>
      <c r="E9" s="234"/>
      <c r="F9" s="234"/>
      <c r="G9" s="234"/>
      <c r="H9" s="12"/>
      <c r="I9" s="12"/>
      <c r="J9" s="17"/>
      <c r="K9" s="17"/>
      <c r="L9" s="14"/>
      <c r="M9" s="325"/>
      <c r="N9" s="392"/>
      <c r="O9" s="411" t="s">
        <v>65</v>
      </c>
      <c r="P9" s="321"/>
      <c r="Q9" s="321"/>
      <c r="R9" s="321"/>
      <c r="S9" s="321"/>
      <c r="T9" s="321"/>
      <c r="U9" s="476"/>
      <c r="V9" s="476"/>
      <c r="W9" s="469"/>
      <c r="X9" s="469"/>
      <c r="Y9" s="57"/>
    </row>
    <row r="10" spans="1:25" ht="30" customHeight="1" thickBot="1">
      <c r="A10" s="524" t="s">
        <v>65</v>
      </c>
      <c r="B10" s="519"/>
      <c r="C10" s="519"/>
      <c r="D10" s="519"/>
      <c r="E10" s="234"/>
      <c r="F10" s="234"/>
      <c r="G10" s="234"/>
      <c r="H10" s="12"/>
      <c r="I10" s="12"/>
      <c r="J10" s="17"/>
      <c r="K10" s="17"/>
      <c r="L10" s="14"/>
      <c r="M10" s="413" t="s">
        <v>38</v>
      </c>
      <c r="N10" s="414"/>
      <c r="O10" s="335"/>
      <c r="P10" s="885"/>
      <c r="Q10" s="885"/>
      <c r="R10" s="885"/>
      <c r="S10" s="885"/>
      <c r="T10" s="885"/>
      <c r="U10" s="246"/>
      <c r="V10" s="514" t="s">
        <v>263</v>
      </c>
      <c r="W10" s="246"/>
      <c r="X10" s="246"/>
      <c r="Y10" s="121"/>
    </row>
    <row r="11" spans="1:25" ht="30" customHeight="1">
      <c r="A11" s="524" t="s">
        <v>66</v>
      </c>
      <c r="B11" s="525"/>
      <c r="C11" s="525"/>
      <c r="D11" s="525"/>
      <c r="E11" s="461"/>
      <c r="F11" s="461"/>
      <c r="G11" s="462"/>
      <c r="H11" s="12"/>
      <c r="I11" s="15"/>
      <c r="J11" s="15"/>
      <c r="K11" s="17"/>
      <c r="L11" s="12"/>
      <c r="M11" s="322" t="s">
        <v>39</v>
      </c>
      <c r="N11" s="321"/>
      <c r="O11" s="318"/>
      <c r="P11" s="321" t="s">
        <v>40</v>
      </c>
      <c r="Q11" s="393"/>
      <c r="R11" s="321"/>
      <c r="S11" s="321"/>
      <c r="T11" s="321"/>
      <c r="U11" s="233"/>
      <c r="V11" s="233"/>
      <c r="W11" s="477"/>
      <c r="X11" s="477"/>
      <c r="Y11" s="47"/>
    </row>
    <row r="12" spans="1:25" ht="30" customHeight="1">
      <c r="A12" s="524" t="s">
        <v>63</v>
      </c>
      <c r="B12" s="525"/>
      <c r="C12" s="525"/>
      <c r="D12" s="525"/>
      <c r="E12" s="461"/>
      <c r="F12" s="461"/>
      <c r="G12" s="461"/>
      <c r="H12" s="12"/>
      <c r="I12" s="15"/>
      <c r="J12" s="15"/>
      <c r="K12" s="17"/>
      <c r="L12" s="12"/>
      <c r="M12" s="322" t="s">
        <v>37</v>
      </c>
      <c r="N12" s="321"/>
      <c r="O12" s="321"/>
      <c r="P12" s="321" t="s">
        <v>30</v>
      </c>
      <c r="Q12" s="321"/>
      <c r="R12" s="393"/>
      <c r="S12" s="321"/>
      <c r="T12" s="321"/>
      <c r="U12" s="233"/>
      <c r="V12" s="233"/>
      <c r="W12" s="233"/>
      <c r="X12" s="469"/>
      <c r="Y12" s="57"/>
    </row>
    <row r="13" spans="1:25" ht="30" customHeight="1">
      <c r="A13" s="522" t="s">
        <v>35</v>
      </c>
      <c r="B13" s="526"/>
      <c r="C13" s="526"/>
      <c r="D13" s="526"/>
      <c r="E13" s="463"/>
      <c r="F13" s="463"/>
      <c r="G13" s="463"/>
      <c r="H13" s="32"/>
      <c r="I13" s="43"/>
      <c r="J13" s="33"/>
      <c r="K13" s="33"/>
      <c r="L13" s="118"/>
      <c r="M13" s="393" t="s">
        <v>3</v>
      </c>
      <c r="N13" s="321"/>
      <c r="O13" s="321"/>
      <c r="P13" s="321" t="s">
        <v>76</v>
      </c>
      <c r="Q13" s="321"/>
      <c r="R13" s="321"/>
      <c r="S13" s="321"/>
      <c r="T13" s="321"/>
      <c r="U13" s="233"/>
      <c r="V13" s="233"/>
      <c r="W13" s="296"/>
      <c r="X13" s="233"/>
      <c r="Y13" s="45"/>
    </row>
    <row r="14" spans="1:25" ht="30" customHeight="1">
      <c r="A14" s="524" t="s">
        <v>62</v>
      </c>
      <c r="B14" s="525"/>
      <c r="C14" s="525"/>
      <c r="D14" s="525"/>
      <c r="E14" s="461"/>
      <c r="F14" s="461"/>
      <c r="G14" s="462"/>
      <c r="H14" s="12"/>
      <c r="I14" s="15"/>
      <c r="J14" s="15"/>
      <c r="K14" s="17"/>
      <c r="L14" s="119"/>
      <c r="M14" s="393" t="s">
        <v>4</v>
      </c>
      <c r="N14" s="275"/>
      <c r="O14" s="393"/>
      <c r="P14" s="321"/>
      <c r="Q14" s="321"/>
      <c r="R14" s="321"/>
      <c r="S14" s="321"/>
      <c r="T14" s="321"/>
      <c r="U14" s="233"/>
      <c r="V14" s="233"/>
      <c r="W14" s="233"/>
      <c r="X14" s="233"/>
      <c r="Y14" s="45"/>
    </row>
    <row r="15" spans="1:25" ht="30" customHeight="1">
      <c r="A15" s="524" t="s">
        <v>63</v>
      </c>
      <c r="B15" s="525"/>
      <c r="C15" s="525"/>
      <c r="D15" s="525"/>
      <c r="E15" s="461"/>
      <c r="F15" s="464"/>
      <c r="G15" s="461"/>
      <c r="H15" s="12"/>
      <c r="I15" s="15"/>
      <c r="J15" s="15"/>
      <c r="K15" s="17"/>
      <c r="L15" s="115"/>
      <c r="M15" s="393" t="s">
        <v>5</v>
      </c>
      <c r="N15" s="321"/>
      <c r="O15" s="318"/>
      <c r="P15" s="321" t="s">
        <v>31</v>
      </c>
      <c r="Q15" s="393"/>
      <c r="R15" s="321"/>
      <c r="S15" s="321"/>
      <c r="T15" s="321"/>
      <c r="U15" s="233"/>
      <c r="V15" s="233"/>
      <c r="W15" s="233"/>
      <c r="X15" s="233"/>
      <c r="Y15" s="45"/>
    </row>
    <row r="16" spans="1:25" ht="20.100000000000001" customHeight="1">
      <c r="A16" s="505"/>
      <c r="B16" s="506"/>
      <c r="C16" s="506"/>
      <c r="D16" s="506"/>
      <c r="E16" s="465"/>
      <c r="F16" s="465"/>
      <c r="G16" s="465"/>
      <c r="H16" s="22"/>
      <c r="I16" s="25"/>
      <c r="J16" s="25"/>
      <c r="K16" s="23"/>
      <c r="L16" s="117"/>
      <c r="M16" s="427" t="s">
        <v>68</v>
      </c>
      <c r="N16" s="425"/>
      <c r="O16" s="397"/>
      <c r="P16" s="425"/>
      <c r="Q16" s="427"/>
      <c r="R16" s="425"/>
      <c r="S16" s="425"/>
      <c r="T16" s="425"/>
      <c r="U16" s="478"/>
      <c r="V16" s="478"/>
      <c r="W16" s="478"/>
      <c r="X16" s="478"/>
      <c r="Y16" s="123"/>
    </row>
    <row r="17" spans="1:25" ht="24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429" t="s">
        <v>32</v>
      </c>
      <c r="R17" s="234"/>
      <c r="S17" s="12"/>
      <c r="T17" s="12"/>
      <c r="U17" s="15"/>
      <c r="V17" s="15"/>
      <c r="W17" s="15"/>
      <c r="X17" s="13"/>
      <c r="Y17" s="57"/>
    </row>
    <row r="18" spans="1:25" ht="24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47" t="s">
        <v>249</v>
      </c>
      <c r="R18" s="234"/>
      <c r="S18" s="180"/>
      <c r="T18" s="12"/>
      <c r="U18" s="15"/>
      <c r="V18" s="15"/>
      <c r="W18" s="15"/>
      <c r="X18" s="13"/>
      <c r="Y18" s="57"/>
    </row>
    <row r="19" spans="1:25" ht="24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430" t="s">
        <v>137</v>
      </c>
      <c r="R19" s="233"/>
      <c r="S19" s="179"/>
      <c r="T19" s="15"/>
      <c r="U19" s="15"/>
      <c r="V19" s="15"/>
      <c r="W19" s="15"/>
      <c r="X19" s="13"/>
      <c r="Y19" s="57"/>
    </row>
    <row r="20" spans="1:25" ht="24.95" customHeight="1">
      <c r="A20" s="53"/>
      <c r="B20" s="12"/>
      <c r="C20" s="54"/>
      <c r="D20" s="54"/>
      <c r="E20" s="54"/>
      <c r="F20" s="12"/>
      <c r="G20" s="58"/>
      <c r="H20" s="432" t="s">
        <v>80</v>
      </c>
      <c r="I20" s="504"/>
      <c r="J20" s="527"/>
      <c r="K20" s="528"/>
      <c r="L20" s="528"/>
      <c r="M20" s="528"/>
      <c r="N20" s="528"/>
      <c r="O20" s="504"/>
      <c r="P20" s="12"/>
      <c r="Q20" s="431" t="s">
        <v>248</v>
      </c>
      <c r="R20" s="234"/>
      <c r="S20" s="180"/>
      <c r="T20" s="15"/>
      <c r="U20" s="15"/>
      <c r="V20" s="15"/>
      <c r="W20" s="15"/>
      <c r="X20" s="13"/>
      <c r="Y20" s="57"/>
    </row>
    <row r="21" spans="1:25" ht="24.95" customHeight="1">
      <c r="A21" s="53"/>
      <c r="B21" s="12"/>
      <c r="C21" s="54"/>
      <c r="D21" s="54"/>
      <c r="E21" s="54"/>
      <c r="F21" s="12"/>
      <c r="G21" s="58"/>
      <c r="H21" s="198" t="s">
        <v>247</v>
      </c>
      <c r="I21" s="504"/>
      <c r="J21" s="527"/>
      <c r="K21" s="528"/>
      <c r="L21" s="528"/>
      <c r="M21" s="528"/>
      <c r="N21" s="528"/>
      <c r="O21" s="504"/>
      <c r="P21" s="12"/>
      <c r="Q21" s="260"/>
      <c r="R21" s="180"/>
      <c r="S21" s="180"/>
      <c r="T21" s="15"/>
      <c r="U21" s="15"/>
      <c r="V21" s="15"/>
      <c r="W21" s="15"/>
      <c r="X21" s="13"/>
      <c r="Y21" s="57"/>
    </row>
    <row r="22" spans="1:25" ht="24.95" customHeight="1">
      <c r="A22" s="53"/>
      <c r="B22" s="12"/>
      <c r="C22" s="54"/>
      <c r="D22" s="54"/>
      <c r="E22" s="54"/>
      <c r="F22" s="12"/>
      <c r="G22" s="12"/>
      <c r="H22" s="947" t="s">
        <v>24</v>
      </c>
      <c r="I22" s="948"/>
      <c r="J22" s="200">
        <v>36</v>
      </c>
      <c r="K22" s="200">
        <v>38</v>
      </c>
      <c r="L22" s="200">
        <v>40</v>
      </c>
      <c r="M22" s="200">
        <v>42</v>
      </c>
      <c r="N22" s="200">
        <v>44</v>
      </c>
      <c r="O22" s="201" t="s">
        <v>11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24.95" customHeight="1">
      <c r="A23" s="53"/>
      <c r="B23" s="12"/>
      <c r="C23" s="12"/>
      <c r="D23" s="12"/>
      <c r="E23" s="12"/>
      <c r="F23" s="12"/>
      <c r="G23" s="12"/>
      <c r="H23" s="529" t="s">
        <v>251</v>
      </c>
      <c r="I23" s="530"/>
      <c r="J23" s="202">
        <v>2</v>
      </c>
      <c r="K23" s="202">
        <v>2</v>
      </c>
      <c r="L23" s="202">
        <v>2</v>
      </c>
      <c r="M23" s="202">
        <v>2</v>
      </c>
      <c r="N23" s="202">
        <v>0</v>
      </c>
      <c r="O23" s="531">
        <f>SUM(J23:N23)</f>
        <v>8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24.95" customHeight="1">
      <c r="A24" s="53"/>
      <c r="B24" s="12"/>
      <c r="C24" s="12"/>
      <c r="D24" s="12"/>
      <c r="E24" s="12"/>
      <c r="F24" s="12"/>
      <c r="G24" s="12"/>
      <c r="H24" s="529" t="s">
        <v>252</v>
      </c>
      <c r="I24" s="530"/>
      <c r="J24" s="202">
        <v>2</v>
      </c>
      <c r="K24" s="202">
        <v>2</v>
      </c>
      <c r="L24" s="202">
        <v>2</v>
      </c>
      <c r="M24" s="202">
        <v>2</v>
      </c>
      <c r="N24" s="202">
        <v>2</v>
      </c>
      <c r="O24" s="203">
        <f>SUM(J24:N24)</f>
        <v>10</v>
      </c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24.95" customHeight="1">
      <c r="A25" s="53"/>
      <c r="B25" s="12"/>
      <c r="C25" s="12"/>
      <c r="D25" s="12"/>
      <c r="E25" s="12"/>
      <c r="F25" s="12"/>
      <c r="G25" s="12"/>
      <c r="H25" s="529" t="s">
        <v>253</v>
      </c>
      <c r="I25" s="530"/>
      <c r="J25" s="202">
        <v>2</v>
      </c>
      <c r="K25" s="202">
        <v>2</v>
      </c>
      <c r="L25" s="202">
        <v>2</v>
      </c>
      <c r="M25" s="202">
        <v>0</v>
      </c>
      <c r="N25" s="202">
        <v>0</v>
      </c>
      <c r="O25" s="203">
        <f>SUM(J25:N25)</f>
        <v>6</v>
      </c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24.95" customHeight="1">
      <c r="A26" s="53"/>
      <c r="B26" s="12"/>
      <c r="C26" s="12"/>
      <c r="D26" s="12"/>
      <c r="E26" s="12"/>
      <c r="F26" s="12"/>
      <c r="G26" s="12"/>
      <c r="H26" s="529" t="s">
        <v>55</v>
      </c>
      <c r="I26" s="530"/>
      <c r="J26" s="202">
        <v>0</v>
      </c>
      <c r="K26" s="202">
        <v>2</v>
      </c>
      <c r="L26" s="202">
        <v>2</v>
      </c>
      <c r="M26" s="202">
        <v>2</v>
      </c>
      <c r="N26" s="202">
        <v>2</v>
      </c>
      <c r="O26" s="203">
        <f>SUM(J26:N26)</f>
        <v>8</v>
      </c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24.95" customHeight="1">
      <c r="A27" s="53"/>
      <c r="B27" s="12"/>
      <c r="C27" s="12"/>
      <c r="D27" s="12"/>
      <c r="E27" s="12"/>
      <c r="F27" s="12"/>
      <c r="G27" s="12"/>
      <c r="H27" s="200"/>
      <c r="I27" s="532"/>
      <c r="J27" s="200"/>
      <c r="K27" s="200"/>
      <c r="L27" s="203"/>
      <c r="M27" s="200"/>
      <c r="N27" s="200"/>
      <c r="O27" s="203">
        <f>SUM(O23:O26)</f>
        <v>32</v>
      </c>
      <c r="P27" s="12"/>
      <c r="Q27" s="52"/>
      <c r="R27" s="12"/>
      <c r="S27" s="12"/>
      <c r="T27" s="12"/>
      <c r="U27" s="15"/>
      <c r="V27" s="15"/>
      <c r="W27" s="15"/>
      <c r="X27" s="13"/>
      <c r="Y27" s="57"/>
    </row>
    <row r="28" spans="1:25" ht="24.95" customHeight="1">
      <c r="A28" s="53"/>
      <c r="B28" s="12"/>
      <c r="C28" s="12"/>
      <c r="D28" s="12"/>
      <c r="E28" s="12"/>
      <c r="F28" s="12"/>
      <c r="G28" s="12"/>
      <c r="H28" s="533" t="s">
        <v>6</v>
      </c>
      <c r="I28" s="534" t="s">
        <v>165</v>
      </c>
      <c r="J28" s="535">
        <v>14.5</v>
      </c>
      <c r="K28" s="536" t="s">
        <v>17</v>
      </c>
      <c r="L28" s="536"/>
      <c r="M28" s="536"/>
      <c r="N28" s="536"/>
      <c r="O28" s="203"/>
      <c r="P28" s="12"/>
      <c r="Q28" s="52"/>
      <c r="R28" s="12"/>
      <c r="S28" s="12"/>
      <c r="T28" s="12"/>
      <c r="U28" s="15"/>
      <c r="V28" s="15"/>
      <c r="W28" s="15"/>
      <c r="X28" s="13"/>
      <c r="Y28" s="57"/>
    </row>
    <row r="29" spans="1:25" ht="24.95" customHeight="1">
      <c r="A29" s="53"/>
      <c r="B29" s="12"/>
      <c r="C29" s="12"/>
      <c r="D29" s="12"/>
      <c r="E29" s="12"/>
      <c r="F29" s="12"/>
      <c r="G29" s="12"/>
      <c r="H29" s="537" t="s">
        <v>7</v>
      </c>
      <c r="I29" s="538" t="s">
        <v>1</v>
      </c>
      <c r="J29" s="539">
        <v>13</v>
      </c>
      <c r="K29" s="536" t="s">
        <v>17</v>
      </c>
      <c r="L29" s="536"/>
      <c r="M29" s="536"/>
      <c r="N29" s="536"/>
      <c r="O29" s="536"/>
      <c r="P29" s="12"/>
      <c r="Q29" s="52"/>
      <c r="R29" s="12"/>
      <c r="S29" s="12"/>
      <c r="T29" s="12"/>
      <c r="U29" s="15"/>
      <c r="V29" s="15"/>
      <c r="W29" s="15"/>
      <c r="X29" s="13"/>
      <c r="Y29" s="57"/>
    </row>
    <row r="30" spans="1:25" ht="24.95" customHeight="1">
      <c r="A30" s="53"/>
      <c r="B30" s="12"/>
      <c r="C30" s="12"/>
      <c r="D30" s="12"/>
      <c r="E30" s="12"/>
      <c r="F30" s="12"/>
      <c r="G30" s="12"/>
      <c r="H30" s="537" t="s">
        <v>8</v>
      </c>
      <c r="I30" s="538" t="s">
        <v>1</v>
      </c>
      <c r="J30" s="540" t="s">
        <v>250</v>
      </c>
      <c r="K30" s="541"/>
      <c r="L30" s="542"/>
      <c r="M30" s="542"/>
      <c r="N30" s="542"/>
      <c r="O30" s="543"/>
      <c r="P30" s="12"/>
      <c r="Q30" s="52"/>
      <c r="R30" s="12"/>
      <c r="S30" s="12"/>
      <c r="T30" s="12"/>
      <c r="U30" s="15"/>
      <c r="V30" s="15"/>
      <c r="W30" s="15"/>
      <c r="X30" s="13"/>
      <c r="Y30" s="57"/>
    </row>
    <row r="31" spans="1:25" ht="24.95" customHeight="1">
      <c r="A31" s="53"/>
      <c r="B31" s="12"/>
      <c r="C31" s="12"/>
      <c r="D31" s="12"/>
      <c r="E31" s="12"/>
      <c r="F31" s="12"/>
      <c r="G31" s="12"/>
      <c r="H31" s="243"/>
      <c r="I31" s="244"/>
      <c r="J31" s="245"/>
      <c r="K31" s="246"/>
      <c r="L31" s="267"/>
      <c r="M31" s="267"/>
      <c r="N31" s="267"/>
      <c r="O31" s="268"/>
      <c r="P31" s="12"/>
      <c r="Q31" s="52"/>
      <c r="R31" s="12"/>
      <c r="S31" s="12"/>
      <c r="T31" s="12"/>
      <c r="U31" s="15"/>
      <c r="V31" s="15"/>
      <c r="W31" s="15"/>
      <c r="X31" s="13"/>
      <c r="Y31" s="57"/>
    </row>
    <row r="32" spans="1:25" s="197" customFormat="1" ht="41.25" customHeight="1">
      <c r="A32" s="347" t="s">
        <v>48</v>
      </c>
      <c r="B32" s="347" t="s">
        <v>49</v>
      </c>
      <c r="C32" s="347" t="s">
        <v>260</v>
      </c>
      <c r="D32" s="347" t="s">
        <v>52</v>
      </c>
      <c r="E32" s="347"/>
      <c r="F32" s="507"/>
      <c r="G32" s="949" t="s">
        <v>9</v>
      </c>
      <c r="H32" s="882" t="s">
        <v>24</v>
      </c>
      <c r="I32" s="883"/>
      <c r="J32" s="883"/>
      <c r="K32" s="883"/>
      <c r="L32" s="883"/>
      <c r="M32" s="883"/>
      <c r="N32" s="883"/>
      <c r="O32" s="883"/>
      <c r="P32" s="883"/>
      <c r="Q32" s="884"/>
      <c r="R32" s="347" t="s">
        <v>10</v>
      </c>
      <c r="S32" s="886" t="s">
        <v>25</v>
      </c>
      <c r="T32" s="886"/>
      <c r="U32" s="886"/>
      <c r="V32" s="347" t="s">
        <v>11</v>
      </c>
      <c r="W32" s="347" t="s">
        <v>11</v>
      </c>
      <c r="X32" s="348" t="s">
        <v>16</v>
      </c>
      <c r="Y32" s="348" t="s">
        <v>18</v>
      </c>
    </row>
    <row r="33" spans="1:25" s="197" customFormat="1" ht="45" customHeight="1">
      <c r="A33" s="508" t="s">
        <v>12</v>
      </c>
      <c r="B33" s="509" t="s">
        <v>12</v>
      </c>
      <c r="C33" s="509" t="s">
        <v>165</v>
      </c>
      <c r="D33" s="510" t="s">
        <v>53</v>
      </c>
      <c r="E33" s="507"/>
      <c r="F33" s="507"/>
      <c r="G33" s="949"/>
      <c r="H33" s="353">
        <v>36</v>
      </c>
      <c r="I33" s="353">
        <v>38</v>
      </c>
      <c r="J33" s="353">
        <v>40</v>
      </c>
      <c r="K33" s="353">
        <v>42</v>
      </c>
      <c r="L33" s="353">
        <v>44</v>
      </c>
      <c r="M33" s="200"/>
      <c r="N33" s="201"/>
      <c r="O33" s="203"/>
      <c r="P33" s="203"/>
      <c r="Q33" s="203"/>
      <c r="R33" s="509" t="s">
        <v>13</v>
      </c>
      <c r="S33" s="886"/>
      <c r="T33" s="886"/>
      <c r="U33" s="886"/>
      <c r="V33" s="347" t="s">
        <v>14</v>
      </c>
      <c r="W33" s="347" t="s">
        <v>15</v>
      </c>
      <c r="X33" s="348" t="s">
        <v>17</v>
      </c>
      <c r="Y33" s="348" t="s">
        <v>17</v>
      </c>
    </row>
    <row r="34" spans="1:25" s="197" customFormat="1" ht="39.950000000000003" customHeight="1">
      <c r="A34" s="959" t="s">
        <v>254</v>
      </c>
      <c r="B34" s="960">
        <v>78374</v>
      </c>
      <c r="C34" s="936">
        <v>1</v>
      </c>
      <c r="D34" s="958" t="s">
        <v>77</v>
      </c>
      <c r="E34" s="893"/>
      <c r="F34" s="893"/>
      <c r="G34" s="488" t="s">
        <v>251</v>
      </c>
      <c r="H34" s="481">
        <v>2</v>
      </c>
      <c r="I34" s="481">
        <v>2</v>
      </c>
      <c r="J34" s="481">
        <v>2</v>
      </c>
      <c r="K34" s="481">
        <v>2</v>
      </c>
      <c r="L34" s="481">
        <v>0</v>
      </c>
      <c r="M34" s="489"/>
      <c r="N34" s="481"/>
      <c r="O34" s="353"/>
      <c r="P34" s="353"/>
      <c r="Q34" s="353"/>
      <c r="R34" s="936">
        <f>H34+I34+J34+K34+H35+I35+J35+K35+L35+H36+I36+J36+I37+J37+L37+K37</f>
        <v>32</v>
      </c>
      <c r="S34" s="919">
        <v>3381</v>
      </c>
      <c r="T34" s="931"/>
      <c r="U34" s="939">
        <v>3521</v>
      </c>
      <c r="V34" s="919">
        <v>141</v>
      </c>
      <c r="W34" s="919">
        <f>V34*R34</f>
        <v>4512</v>
      </c>
      <c r="X34" s="928">
        <f>V34*J29</f>
        <v>1833</v>
      </c>
      <c r="Y34" s="928">
        <f>V34*J28</f>
        <v>2044.5</v>
      </c>
    </row>
    <row r="35" spans="1:25" s="197" customFormat="1" ht="39.950000000000003" customHeight="1">
      <c r="A35" s="959"/>
      <c r="B35" s="960"/>
      <c r="C35" s="937"/>
      <c r="D35" s="958"/>
      <c r="E35" s="893"/>
      <c r="F35" s="893"/>
      <c r="G35" s="490" t="s">
        <v>252</v>
      </c>
      <c r="H35" s="481">
        <v>2</v>
      </c>
      <c r="I35" s="481">
        <v>2</v>
      </c>
      <c r="J35" s="481">
        <v>2</v>
      </c>
      <c r="K35" s="481">
        <v>2</v>
      </c>
      <c r="L35" s="481">
        <v>2</v>
      </c>
      <c r="M35" s="489"/>
      <c r="N35" s="481"/>
      <c r="O35" s="481"/>
      <c r="P35" s="481"/>
      <c r="Q35" s="481"/>
      <c r="R35" s="937"/>
      <c r="S35" s="920"/>
      <c r="T35" s="932"/>
      <c r="U35" s="940"/>
      <c r="V35" s="920"/>
      <c r="W35" s="920"/>
      <c r="X35" s="929"/>
      <c r="Y35" s="929"/>
    </row>
    <row r="36" spans="1:25" s="197" customFormat="1" ht="39.950000000000003" customHeight="1">
      <c r="A36" s="959"/>
      <c r="B36" s="960"/>
      <c r="C36" s="937"/>
      <c r="D36" s="958"/>
      <c r="E36" s="893"/>
      <c r="F36" s="893"/>
      <c r="G36" s="488" t="s">
        <v>253</v>
      </c>
      <c r="H36" s="353">
        <v>2</v>
      </c>
      <c r="I36" s="353">
        <v>2</v>
      </c>
      <c r="J36" s="353">
        <v>2</v>
      </c>
      <c r="K36" s="353">
        <v>0</v>
      </c>
      <c r="L36" s="353">
        <v>0</v>
      </c>
      <c r="M36" s="491"/>
      <c r="N36" s="353"/>
      <c r="O36" s="353"/>
      <c r="P36" s="353"/>
      <c r="Q36" s="353"/>
      <c r="R36" s="937"/>
      <c r="S36" s="920"/>
      <c r="T36" s="932"/>
      <c r="U36" s="940"/>
      <c r="V36" s="920"/>
      <c r="W36" s="920"/>
      <c r="X36" s="929"/>
      <c r="Y36" s="929"/>
    </row>
    <row r="37" spans="1:25" s="197" customFormat="1" ht="39.950000000000003" customHeight="1">
      <c r="A37" s="959"/>
      <c r="B37" s="960"/>
      <c r="C37" s="937"/>
      <c r="D37" s="958"/>
      <c r="E37" s="893"/>
      <c r="F37" s="893"/>
      <c r="G37" s="488" t="s">
        <v>55</v>
      </c>
      <c r="H37" s="353">
        <v>0</v>
      </c>
      <c r="I37" s="353">
        <v>2</v>
      </c>
      <c r="J37" s="353">
        <v>2</v>
      </c>
      <c r="K37" s="353">
        <v>2</v>
      </c>
      <c r="L37" s="353">
        <v>2</v>
      </c>
      <c r="M37" s="491"/>
      <c r="N37" s="353"/>
      <c r="O37" s="353"/>
      <c r="P37" s="353"/>
      <c r="Q37" s="353"/>
      <c r="R37" s="938"/>
      <c r="S37" s="921"/>
      <c r="T37" s="933"/>
      <c r="U37" s="941"/>
      <c r="V37" s="921"/>
      <c r="W37" s="921"/>
      <c r="X37" s="930"/>
      <c r="Y37" s="930"/>
    </row>
    <row r="38" spans="1:25" s="197" customFormat="1" ht="39.950000000000003" customHeight="1">
      <c r="A38" s="959"/>
      <c r="B38" s="960"/>
      <c r="C38" s="937"/>
      <c r="D38" s="958" t="s">
        <v>261</v>
      </c>
      <c r="E38" s="893"/>
      <c r="F38" s="893"/>
      <c r="G38" s="488" t="s">
        <v>251</v>
      </c>
      <c r="H38" s="481">
        <v>2</v>
      </c>
      <c r="I38" s="481">
        <v>2</v>
      </c>
      <c r="J38" s="481">
        <v>2</v>
      </c>
      <c r="K38" s="481">
        <v>2</v>
      </c>
      <c r="L38" s="481">
        <v>0</v>
      </c>
      <c r="M38" s="489"/>
      <c r="N38" s="481"/>
      <c r="O38" s="353"/>
      <c r="P38" s="353"/>
      <c r="Q38" s="353"/>
      <c r="R38" s="936">
        <f>H38+I38+J38+K38+H39+I39+J39+K39+L39+H40+I40+J40+I41+J41+L41+K41</f>
        <v>32</v>
      </c>
      <c r="S38" s="919">
        <v>4180</v>
      </c>
      <c r="T38" s="931"/>
      <c r="U38" s="939">
        <v>4624</v>
      </c>
      <c r="V38" s="919">
        <v>445</v>
      </c>
      <c r="W38" s="919">
        <f>V38*R38</f>
        <v>14240</v>
      </c>
      <c r="X38" s="928">
        <f>V38*J33</f>
        <v>17800</v>
      </c>
      <c r="Y38" s="928">
        <f>V38*J32</f>
        <v>0</v>
      </c>
    </row>
    <row r="39" spans="1:25" s="197" customFormat="1" ht="39.950000000000003" customHeight="1">
      <c r="A39" s="959"/>
      <c r="B39" s="960"/>
      <c r="C39" s="937"/>
      <c r="D39" s="958"/>
      <c r="E39" s="893"/>
      <c r="F39" s="893"/>
      <c r="G39" s="490" t="s">
        <v>252</v>
      </c>
      <c r="H39" s="481">
        <v>2</v>
      </c>
      <c r="I39" s="481">
        <v>2</v>
      </c>
      <c r="J39" s="481">
        <v>2</v>
      </c>
      <c r="K39" s="481">
        <v>2</v>
      </c>
      <c r="L39" s="481">
        <v>2</v>
      </c>
      <c r="M39" s="489"/>
      <c r="N39" s="481"/>
      <c r="O39" s="481"/>
      <c r="P39" s="481"/>
      <c r="Q39" s="481"/>
      <c r="R39" s="937"/>
      <c r="S39" s="920"/>
      <c r="T39" s="932"/>
      <c r="U39" s="940"/>
      <c r="V39" s="920"/>
      <c r="W39" s="920"/>
      <c r="X39" s="929"/>
      <c r="Y39" s="929"/>
    </row>
    <row r="40" spans="1:25" s="197" customFormat="1" ht="39.950000000000003" customHeight="1">
      <c r="A40" s="959"/>
      <c r="B40" s="960"/>
      <c r="C40" s="937"/>
      <c r="D40" s="958"/>
      <c r="E40" s="893"/>
      <c r="F40" s="893"/>
      <c r="G40" s="488" t="s">
        <v>253</v>
      </c>
      <c r="H40" s="353">
        <v>2</v>
      </c>
      <c r="I40" s="353">
        <v>2</v>
      </c>
      <c r="J40" s="353">
        <v>2</v>
      </c>
      <c r="K40" s="353">
        <v>0</v>
      </c>
      <c r="L40" s="353">
        <v>0</v>
      </c>
      <c r="M40" s="491"/>
      <c r="N40" s="353"/>
      <c r="O40" s="353"/>
      <c r="P40" s="353"/>
      <c r="Q40" s="353"/>
      <c r="R40" s="937"/>
      <c r="S40" s="920"/>
      <c r="T40" s="932"/>
      <c r="U40" s="940"/>
      <c r="V40" s="920"/>
      <c r="W40" s="920"/>
      <c r="X40" s="929"/>
      <c r="Y40" s="929"/>
    </row>
    <row r="41" spans="1:25" s="197" customFormat="1" ht="39.950000000000003" customHeight="1">
      <c r="A41" s="959"/>
      <c r="B41" s="960"/>
      <c r="C41" s="938"/>
      <c r="D41" s="958"/>
      <c r="E41" s="893"/>
      <c r="F41" s="893"/>
      <c r="G41" s="488" t="s">
        <v>55</v>
      </c>
      <c r="H41" s="353">
        <v>0</v>
      </c>
      <c r="I41" s="353">
        <v>2</v>
      </c>
      <c r="J41" s="353">
        <v>2</v>
      </c>
      <c r="K41" s="353">
        <v>2</v>
      </c>
      <c r="L41" s="353">
        <v>2</v>
      </c>
      <c r="M41" s="491"/>
      <c r="N41" s="353"/>
      <c r="O41" s="353"/>
      <c r="P41" s="353"/>
      <c r="Q41" s="353"/>
      <c r="R41" s="938"/>
      <c r="S41" s="921"/>
      <c r="T41" s="933"/>
      <c r="U41" s="941"/>
      <c r="V41" s="921"/>
      <c r="W41" s="921"/>
      <c r="X41" s="930"/>
      <c r="Y41" s="930"/>
    </row>
    <row r="42" spans="1:25" s="197" customFormat="1" ht="39.950000000000003" customHeight="1">
      <c r="A42" s="959"/>
      <c r="B42" s="960"/>
      <c r="C42" s="893">
        <v>4</v>
      </c>
      <c r="D42" s="958" t="s">
        <v>60</v>
      </c>
      <c r="E42" s="893"/>
      <c r="F42" s="893"/>
      <c r="G42" s="488" t="s">
        <v>251</v>
      </c>
      <c r="H42" s="481">
        <v>2</v>
      </c>
      <c r="I42" s="481">
        <v>2</v>
      </c>
      <c r="J42" s="481">
        <v>2</v>
      </c>
      <c r="K42" s="481">
        <v>2</v>
      </c>
      <c r="L42" s="481">
        <v>0</v>
      </c>
      <c r="M42" s="489"/>
      <c r="N42" s="481"/>
      <c r="O42" s="353"/>
      <c r="P42" s="353"/>
      <c r="Q42" s="353"/>
      <c r="R42" s="936">
        <f>H42+I42+J42+K42+H43+I43+J43+K43+L43+H44+I44+J44+I45+J45+L45+K45</f>
        <v>32</v>
      </c>
      <c r="S42" s="919">
        <v>3522</v>
      </c>
      <c r="T42" s="931"/>
      <c r="U42" s="939">
        <v>3560</v>
      </c>
      <c r="V42" s="919">
        <v>39</v>
      </c>
      <c r="W42" s="919">
        <f>V42*R42</f>
        <v>1248</v>
      </c>
      <c r="X42" s="928">
        <f>V42*J29</f>
        <v>507</v>
      </c>
      <c r="Y42" s="928">
        <f>V42*J28</f>
        <v>565.5</v>
      </c>
    </row>
    <row r="43" spans="1:25" s="197" customFormat="1" ht="39.950000000000003" customHeight="1">
      <c r="A43" s="959"/>
      <c r="B43" s="960"/>
      <c r="C43" s="893"/>
      <c r="D43" s="958"/>
      <c r="E43" s="893"/>
      <c r="F43" s="893"/>
      <c r="G43" s="490" t="s">
        <v>252</v>
      </c>
      <c r="H43" s="481">
        <v>2</v>
      </c>
      <c r="I43" s="481">
        <v>2</v>
      </c>
      <c r="J43" s="481">
        <v>2</v>
      </c>
      <c r="K43" s="481">
        <v>2</v>
      </c>
      <c r="L43" s="481">
        <v>2</v>
      </c>
      <c r="M43" s="489"/>
      <c r="N43" s="481"/>
      <c r="O43" s="481"/>
      <c r="P43" s="481"/>
      <c r="Q43" s="481"/>
      <c r="R43" s="937"/>
      <c r="S43" s="920"/>
      <c r="T43" s="932"/>
      <c r="U43" s="940"/>
      <c r="V43" s="920"/>
      <c r="W43" s="920"/>
      <c r="X43" s="929"/>
      <c r="Y43" s="929"/>
    </row>
    <row r="44" spans="1:25" s="197" customFormat="1" ht="39.950000000000003" customHeight="1">
      <c r="A44" s="959"/>
      <c r="B44" s="960"/>
      <c r="C44" s="893"/>
      <c r="D44" s="958"/>
      <c r="E44" s="893"/>
      <c r="F44" s="893"/>
      <c r="G44" s="488" t="s">
        <v>253</v>
      </c>
      <c r="H44" s="353">
        <v>2</v>
      </c>
      <c r="I44" s="353">
        <v>2</v>
      </c>
      <c r="J44" s="353">
        <v>2</v>
      </c>
      <c r="K44" s="353">
        <v>0</v>
      </c>
      <c r="L44" s="353">
        <v>0</v>
      </c>
      <c r="M44" s="491"/>
      <c r="N44" s="353"/>
      <c r="O44" s="353"/>
      <c r="P44" s="353"/>
      <c r="Q44" s="353"/>
      <c r="R44" s="937"/>
      <c r="S44" s="920"/>
      <c r="T44" s="932"/>
      <c r="U44" s="940"/>
      <c r="V44" s="920"/>
      <c r="W44" s="920"/>
      <c r="X44" s="929"/>
      <c r="Y44" s="929"/>
    </row>
    <row r="45" spans="1:25" s="197" customFormat="1" ht="39.950000000000003" customHeight="1">
      <c r="A45" s="959"/>
      <c r="B45" s="960"/>
      <c r="C45" s="893"/>
      <c r="D45" s="958"/>
      <c r="E45" s="893"/>
      <c r="F45" s="893"/>
      <c r="G45" s="488" t="s">
        <v>55</v>
      </c>
      <c r="H45" s="353">
        <v>0</v>
      </c>
      <c r="I45" s="353">
        <v>2</v>
      </c>
      <c r="J45" s="353">
        <v>2</v>
      </c>
      <c r="K45" s="353">
        <v>2</v>
      </c>
      <c r="L45" s="353">
        <v>2</v>
      </c>
      <c r="M45" s="491"/>
      <c r="N45" s="353"/>
      <c r="O45" s="353"/>
      <c r="P45" s="353"/>
      <c r="Q45" s="353"/>
      <c r="R45" s="938"/>
      <c r="S45" s="921"/>
      <c r="T45" s="933"/>
      <c r="U45" s="941"/>
      <c r="V45" s="921"/>
      <c r="W45" s="921"/>
      <c r="X45" s="930"/>
      <c r="Y45" s="930"/>
    </row>
    <row r="46" spans="1:25" s="197" customFormat="1" ht="39.950000000000003" customHeight="1">
      <c r="A46" s="959"/>
      <c r="B46" s="960"/>
      <c r="C46" s="893"/>
      <c r="D46" s="958" t="s">
        <v>201</v>
      </c>
      <c r="E46" s="893"/>
      <c r="F46" s="893"/>
      <c r="G46" s="488" t="s">
        <v>251</v>
      </c>
      <c r="H46" s="481">
        <v>2</v>
      </c>
      <c r="I46" s="481">
        <v>2</v>
      </c>
      <c r="J46" s="481">
        <v>2</v>
      </c>
      <c r="K46" s="481">
        <v>2</v>
      </c>
      <c r="L46" s="481">
        <v>0</v>
      </c>
      <c r="M46" s="489"/>
      <c r="N46" s="481"/>
      <c r="O46" s="353"/>
      <c r="P46" s="353"/>
      <c r="Q46" s="353"/>
      <c r="R46" s="936">
        <f>H46+I46+J46+K46+H47+I47+J47+K47+L47+H48+I48+J48+I49+J49+L49+K49</f>
        <v>32</v>
      </c>
      <c r="S46" s="919">
        <v>4625</v>
      </c>
      <c r="T46" s="931"/>
      <c r="U46" s="939">
        <v>4771</v>
      </c>
      <c r="V46" s="919">
        <v>147</v>
      </c>
      <c r="W46" s="919">
        <f>V46*R46</f>
        <v>4704</v>
      </c>
      <c r="X46" s="928">
        <f>V46*J29</f>
        <v>1911</v>
      </c>
      <c r="Y46" s="928">
        <f>V46*J28</f>
        <v>2131.5</v>
      </c>
    </row>
    <row r="47" spans="1:25" s="197" customFormat="1" ht="39.950000000000003" customHeight="1">
      <c r="A47" s="959"/>
      <c r="B47" s="960"/>
      <c r="C47" s="893"/>
      <c r="D47" s="958"/>
      <c r="E47" s="893"/>
      <c r="F47" s="893"/>
      <c r="G47" s="490" t="s">
        <v>252</v>
      </c>
      <c r="H47" s="481">
        <v>2</v>
      </c>
      <c r="I47" s="481">
        <v>2</v>
      </c>
      <c r="J47" s="481">
        <v>2</v>
      </c>
      <c r="K47" s="481">
        <v>2</v>
      </c>
      <c r="L47" s="481">
        <v>2</v>
      </c>
      <c r="M47" s="489"/>
      <c r="N47" s="481"/>
      <c r="O47" s="481"/>
      <c r="P47" s="481"/>
      <c r="Q47" s="481"/>
      <c r="R47" s="937"/>
      <c r="S47" s="920"/>
      <c r="T47" s="932"/>
      <c r="U47" s="940"/>
      <c r="V47" s="920"/>
      <c r="W47" s="920"/>
      <c r="X47" s="929"/>
      <c r="Y47" s="929"/>
    </row>
    <row r="48" spans="1:25" s="197" customFormat="1" ht="39.950000000000003" customHeight="1">
      <c r="A48" s="959"/>
      <c r="B48" s="960"/>
      <c r="C48" s="893"/>
      <c r="D48" s="958"/>
      <c r="E48" s="893"/>
      <c r="F48" s="893"/>
      <c r="G48" s="488" t="s">
        <v>253</v>
      </c>
      <c r="H48" s="353">
        <v>2</v>
      </c>
      <c r="I48" s="353">
        <v>2</v>
      </c>
      <c r="J48" s="353">
        <v>2</v>
      </c>
      <c r="K48" s="353">
        <v>0</v>
      </c>
      <c r="L48" s="353">
        <v>0</v>
      </c>
      <c r="M48" s="491"/>
      <c r="N48" s="353"/>
      <c r="O48" s="353"/>
      <c r="P48" s="353"/>
      <c r="Q48" s="353"/>
      <c r="R48" s="937"/>
      <c r="S48" s="920"/>
      <c r="T48" s="932"/>
      <c r="U48" s="940"/>
      <c r="V48" s="920"/>
      <c r="W48" s="920"/>
      <c r="X48" s="929"/>
      <c r="Y48" s="929"/>
    </row>
    <row r="49" spans="1:26" s="197" customFormat="1" ht="39.950000000000003" customHeight="1">
      <c r="A49" s="959"/>
      <c r="B49" s="960"/>
      <c r="C49" s="893"/>
      <c r="D49" s="958"/>
      <c r="E49" s="893"/>
      <c r="F49" s="893"/>
      <c r="G49" s="488" t="s">
        <v>55</v>
      </c>
      <c r="H49" s="353">
        <v>0</v>
      </c>
      <c r="I49" s="353">
        <v>2</v>
      </c>
      <c r="J49" s="353">
        <v>2</v>
      </c>
      <c r="K49" s="353">
        <v>2</v>
      </c>
      <c r="L49" s="353">
        <v>2</v>
      </c>
      <c r="M49" s="491"/>
      <c r="N49" s="353"/>
      <c r="O49" s="353"/>
      <c r="P49" s="353"/>
      <c r="Q49" s="353"/>
      <c r="R49" s="938"/>
      <c r="S49" s="921"/>
      <c r="T49" s="933"/>
      <c r="U49" s="941"/>
      <c r="V49" s="921"/>
      <c r="W49" s="921"/>
      <c r="X49" s="930"/>
      <c r="Y49" s="930"/>
    </row>
    <row r="50" spans="1:26" s="197" customFormat="1" ht="39.950000000000003" customHeight="1">
      <c r="A50" s="959"/>
      <c r="B50" s="960"/>
      <c r="C50" s="893"/>
      <c r="D50" s="958" t="s">
        <v>191</v>
      </c>
      <c r="E50" s="893"/>
      <c r="F50" s="893"/>
      <c r="G50" s="488" t="s">
        <v>251</v>
      </c>
      <c r="H50" s="481">
        <v>2</v>
      </c>
      <c r="I50" s="481">
        <v>2</v>
      </c>
      <c r="J50" s="481">
        <v>2</v>
      </c>
      <c r="K50" s="481">
        <v>2</v>
      </c>
      <c r="L50" s="481">
        <v>0</v>
      </c>
      <c r="M50" s="489"/>
      <c r="N50" s="481"/>
      <c r="O50" s="353"/>
      <c r="P50" s="353"/>
      <c r="Q50" s="353"/>
      <c r="R50" s="936">
        <f>H50+I50+J50+K50+H51+I51+J51+K51+L51+H52+I52+J52+I53+J53+L53+K53</f>
        <v>32</v>
      </c>
      <c r="S50" s="919">
        <v>4772</v>
      </c>
      <c r="T50" s="931"/>
      <c r="U50" s="939">
        <v>5568</v>
      </c>
      <c r="V50" s="919">
        <v>797</v>
      </c>
      <c r="W50" s="919">
        <f>V50*R50</f>
        <v>25504</v>
      </c>
      <c r="X50" s="928">
        <f>V50*J29</f>
        <v>10361</v>
      </c>
      <c r="Y50" s="928">
        <f>V50*J28</f>
        <v>11556.5</v>
      </c>
    </row>
    <row r="51" spans="1:26" s="197" customFormat="1" ht="39.950000000000003" customHeight="1">
      <c r="A51" s="959"/>
      <c r="B51" s="960"/>
      <c r="C51" s="893"/>
      <c r="D51" s="958"/>
      <c r="E51" s="893"/>
      <c r="F51" s="893"/>
      <c r="G51" s="490" t="s">
        <v>252</v>
      </c>
      <c r="H51" s="481">
        <v>2</v>
      </c>
      <c r="I51" s="481">
        <v>2</v>
      </c>
      <c r="J51" s="481">
        <v>2</v>
      </c>
      <c r="K51" s="481">
        <v>2</v>
      </c>
      <c r="L51" s="481">
        <v>2</v>
      </c>
      <c r="M51" s="489"/>
      <c r="N51" s="481"/>
      <c r="O51" s="481"/>
      <c r="P51" s="481"/>
      <c r="Q51" s="481"/>
      <c r="R51" s="937"/>
      <c r="S51" s="920"/>
      <c r="T51" s="932"/>
      <c r="U51" s="940"/>
      <c r="V51" s="920"/>
      <c r="W51" s="920"/>
      <c r="X51" s="929"/>
      <c r="Y51" s="929"/>
    </row>
    <row r="52" spans="1:26" s="197" customFormat="1" ht="39.950000000000003" customHeight="1">
      <c r="A52" s="959"/>
      <c r="B52" s="960"/>
      <c r="C52" s="893"/>
      <c r="D52" s="958"/>
      <c r="E52" s="893"/>
      <c r="F52" s="893"/>
      <c r="G52" s="488" t="s">
        <v>253</v>
      </c>
      <c r="H52" s="353">
        <v>2</v>
      </c>
      <c r="I52" s="353">
        <v>2</v>
      </c>
      <c r="J52" s="353">
        <v>2</v>
      </c>
      <c r="K52" s="353">
        <v>0</v>
      </c>
      <c r="L52" s="353">
        <v>0</v>
      </c>
      <c r="M52" s="491"/>
      <c r="N52" s="353"/>
      <c r="O52" s="353"/>
      <c r="P52" s="353"/>
      <c r="Q52" s="353"/>
      <c r="R52" s="937"/>
      <c r="S52" s="920"/>
      <c r="T52" s="932"/>
      <c r="U52" s="940"/>
      <c r="V52" s="920"/>
      <c r="W52" s="920"/>
      <c r="X52" s="929"/>
      <c r="Y52" s="929"/>
    </row>
    <row r="53" spans="1:26" s="197" customFormat="1" ht="39.950000000000003" customHeight="1">
      <c r="A53" s="959"/>
      <c r="B53" s="960"/>
      <c r="C53" s="893"/>
      <c r="D53" s="958"/>
      <c r="E53" s="893"/>
      <c r="F53" s="893"/>
      <c r="G53" s="488" t="s">
        <v>55</v>
      </c>
      <c r="H53" s="353">
        <v>0</v>
      </c>
      <c r="I53" s="353">
        <v>2</v>
      </c>
      <c r="J53" s="353">
        <v>2</v>
      </c>
      <c r="K53" s="353">
        <v>2</v>
      </c>
      <c r="L53" s="353">
        <v>2</v>
      </c>
      <c r="M53" s="491"/>
      <c r="N53" s="353"/>
      <c r="O53" s="353"/>
      <c r="P53" s="353"/>
      <c r="Q53" s="353"/>
      <c r="R53" s="938"/>
      <c r="S53" s="921"/>
      <c r="T53" s="933"/>
      <c r="U53" s="941"/>
      <c r="V53" s="921"/>
      <c r="W53" s="921"/>
      <c r="X53" s="930"/>
      <c r="Y53" s="930"/>
    </row>
    <row r="54" spans="1:26" s="197" customFormat="1" ht="39.950000000000003" customHeight="1">
      <c r="A54" s="959"/>
      <c r="B54" s="960"/>
      <c r="C54" s="937">
        <v>5</v>
      </c>
      <c r="D54" s="958" t="s">
        <v>262</v>
      </c>
      <c r="E54" s="893"/>
      <c r="F54" s="893"/>
      <c r="G54" s="488" t="s">
        <v>251</v>
      </c>
      <c r="H54" s="481">
        <v>2</v>
      </c>
      <c r="I54" s="481">
        <v>2</v>
      </c>
      <c r="J54" s="481">
        <v>2</v>
      </c>
      <c r="K54" s="481">
        <v>2</v>
      </c>
      <c r="L54" s="481">
        <v>0</v>
      </c>
      <c r="M54" s="489"/>
      <c r="N54" s="481"/>
      <c r="O54" s="353"/>
      <c r="P54" s="353"/>
      <c r="Q54" s="353"/>
      <c r="R54" s="936">
        <f>H54+I54+J54+K54+H55+I55+J55+K55+L55+H56+I56+J56+I57+J57+L57+K57</f>
        <v>32</v>
      </c>
      <c r="S54" s="919">
        <v>3561</v>
      </c>
      <c r="T54" s="931"/>
      <c r="U54" s="939">
        <v>3789</v>
      </c>
      <c r="V54" s="919">
        <v>229</v>
      </c>
      <c r="W54" s="919">
        <f>V54*R54</f>
        <v>7328</v>
      </c>
      <c r="X54" s="928">
        <f>V54*J29</f>
        <v>2977</v>
      </c>
      <c r="Y54" s="928">
        <f>V54*J28</f>
        <v>3320.5</v>
      </c>
    </row>
    <row r="55" spans="1:26" s="197" customFormat="1" ht="39.950000000000003" customHeight="1">
      <c r="A55" s="959"/>
      <c r="B55" s="960"/>
      <c r="C55" s="937"/>
      <c r="D55" s="958"/>
      <c r="E55" s="893"/>
      <c r="F55" s="893"/>
      <c r="G55" s="490" t="s">
        <v>252</v>
      </c>
      <c r="H55" s="481">
        <v>2</v>
      </c>
      <c r="I55" s="481">
        <v>2</v>
      </c>
      <c r="J55" s="481">
        <v>2</v>
      </c>
      <c r="K55" s="481">
        <v>2</v>
      </c>
      <c r="L55" s="481">
        <v>2</v>
      </c>
      <c r="M55" s="489"/>
      <c r="N55" s="481"/>
      <c r="O55" s="481"/>
      <c r="P55" s="481"/>
      <c r="Q55" s="481"/>
      <c r="R55" s="937"/>
      <c r="S55" s="920"/>
      <c r="T55" s="932"/>
      <c r="U55" s="940"/>
      <c r="V55" s="920"/>
      <c r="W55" s="920"/>
      <c r="X55" s="929"/>
      <c r="Y55" s="929"/>
    </row>
    <row r="56" spans="1:26" s="197" customFormat="1" ht="39.950000000000003" customHeight="1">
      <c r="A56" s="959"/>
      <c r="B56" s="960"/>
      <c r="C56" s="937"/>
      <c r="D56" s="958"/>
      <c r="E56" s="893"/>
      <c r="F56" s="893"/>
      <c r="G56" s="488" t="s">
        <v>253</v>
      </c>
      <c r="H56" s="353">
        <v>2</v>
      </c>
      <c r="I56" s="353">
        <v>2</v>
      </c>
      <c r="J56" s="353">
        <v>2</v>
      </c>
      <c r="K56" s="353">
        <v>0</v>
      </c>
      <c r="L56" s="353">
        <v>0</v>
      </c>
      <c r="M56" s="491"/>
      <c r="N56" s="353"/>
      <c r="O56" s="353"/>
      <c r="P56" s="353"/>
      <c r="Q56" s="353"/>
      <c r="R56" s="937"/>
      <c r="S56" s="920"/>
      <c r="T56" s="932"/>
      <c r="U56" s="940"/>
      <c r="V56" s="920"/>
      <c r="W56" s="920"/>
      <c r="X56" s="929"/>
      <c r="Y56" s="929"/>
    </row>
    <row r="57" spans="1:26" s="197" customFormat="1" ht="39.950000000000003" customHeight="1">
      <c r="A57" s="959"/>
      <c r="B57" s="960"/>
      <c r="C57" s="937"/>
      <c r="D57" s="958"/>
      <c r="E57" s="893"/>
      <c r="F57" s="893"/>
      <c r="G57" s="488" t="s">
        <v>55</v>
      </c>
      <c r="H57" s="353">
        <v>0</v>
      </c>
      <c r="I57" s="353">
        <v>2</v>
      </c>
      <c r="J57" s="353">
        <v>2</v>
      </c>
      <c r="K57" s="353">
        <v>2</v>
      </c>
      <c r="L57" s="353">
        <v>2</v>
      </c>
      <c r="M57" s="491"/>
      <c r="N57" s="353"/>
      <c r="O57" s="353"/>
      <c r="P57" s="353"/>
      <c r="Q57" s="353"/>
      <c r="R57" s="938"/>
      <c r="S57" s="921"/>
      <c r="T57" s="933"/>
      <c r="U57" s="941"/>
      <c r="V57" s="921"/>
      <c r="W57" s="921"/>
      <c r="X57" s="930"/>
      <c r="Y57" s="930"/>
    </row>
    <row r="58" spans="1:26" ht="48.75" customHeight="1">
      <c r="A58" s="959"/>
      <c r="B58" s="960"/>
      <c r="C58" s="893">
        <v>7</v>
      </c>
      <c r="D58" s="958" t="s">
        <v>127</v>
      </c>
      <c r="E58" s="893"/>
      <c r="F58" s="893"/>
      <c r="G58" s="488" t="s">
        <v>251</v>
      </c>
      <c r="H58" s="481">
        <v>2</v>
      </c>
      <c r="I58" s="481">
        <v>2</v>
      </c>
      <c r="J58" s="481">
        <v>2</v>
      </c>
      <c r="K58" s="481">
        <v>2</v>
      </c>
      <c r="L58" s="481">
        <v>0</v>
      </c>
      <c r="M58" s="489"/>
      <c r="N58" s="481"/>
      <c r="O58" s="353"/>
      <c r="P58" s="353"/>
      <c r="Q58" s="353"/>
      <c r="R58" s="936">
        <f>H58+I58+J58+K58+H59+I59+J59+K59+L59+H60+I60+J60+I61+J61+L61+K61</f>
        <v>32</v>
      </c>
      <c r="S58" s="919">
        <v>3790</v>
      </c>
      <c r="T58" s="931"/>
      <c r="U58" s="939">
        <v>3921</v>
      </c>
      <c r="V58" s="919">
        <v>132</v>
      </c>
      <c r="W58" s="919">
        <f>V58*R58</f>
        <v>4224</v>
      </c>
      <c r="X58" s="928">
        <f>V58*J29</f>
        <v>1716</v>
      </c>
      <c r="Y58" s="928">
        <f>V58*J28</f>
        <v>1914</v>
      </c>
      <c r="Z58" s="197"/>
    </row>
    <row r="59" spans="1:26" ht="48.75" customHeight="1">
      <c r="A59" s="959"/>
      <c r="B59" s="960"/>
      <c r="C59" s="893"/>
      <c r="D59" s="958"/>
      <c r="E59" s="893"/>
      <c r="F59" s="893"/>
      <c r="G59" s="490" t="s">
        <v>252</v>
      </c>
      <c r="H59" s="481">
        <v>2</v>
      </c>
      <c r="I59" s="481">
        <v>2</v>
      </c>
      <c r="J59" s="481">
        <v>2</v>
      </c>
      <c r="K59" s="481">
        <v>2</v>
      </c>
      <c r="L59" s="481">
        <v>2</v>
      </c>
      <c r="M59" s="489"/>
      <c r="N59" s="481"/>
      <c r="O59" s="481"/>
      <c r="P59" s="481"/>
      <c r="Q59" s="481"/>
      <c r="R59" s="937"/>
      <c r="S59" s="920"/>
      <c r="T59" s="932"/>
      <c r="U59" s="940"/>
      <c r="V59" s="920"/>
      <c r="W59" s="920"/>
      <c r="X59" s="929"/>
      <c r="Y59" s="929"/>
      <c r="Z59" s="197"/>
    </row>
    <row r="60" spans="1:26" ht="48.75" customHeight="1">
      <c r="A60" s="959"/>
      <c r="B60" s="960"/>
      <c r="C60" s="893"/>
      <c r="D60" s="958"/>
      <c r="E60" s="893"/>
      <c r="F60" s="893"/>
      <c r="G60" s="488" t="s">
        <v>253</v>
      </c>
      <c r="H60" s="353">
        <v>2</v>
      </c>
      <c r="I60" s="353">
        <v>2</v>
      </c>
      <c r="J60" s="353">
        <v>2</v>
      </c>
      <c r="K60" s="353">
        <v>0</v>
      </c>
      <c r="L60" s="353">
        <v>0</v>
      </c>
      <c r="M60" s="491"/>
      <c r="N60" s="353"/>
      <c r="O60" s="353"/>
      <c r="P60" s="353"/>
      <c r="Q60" s="353"/>
      <c r="R60" s="937"/>
      <c r="S60" s="920"/>
      <c r="T60" s="932"/>
      <c r="U60" s="940"/>
      <c r="V60" s="920"/>
      <c r="W60" s="920"/>
      <c r="X60" s="929"/>
      <c r="Y60" s="929"/>
      <c r="Z60" s="197"/>
    </row>
    <row r="61" spans="1:26" ht="48.75" customHeight="1">
      <c r="A61" s="959"/>
      <c r="B61" s="960"/>
      <c r="C61" s="893"/>
      <c r="D61" s="958"/>
      <c r="E61" s="893"/>
      <c r="F61" s="893"/>
      <c r="G61" s="488" t="s">
        <v>55</v>
      </c>
      <c r="H61" s="353">
        <v>0</v>
      </c>
      <c r="I61" s="353">
        <v>2</v>
      </c>
      <c r="J61" s="353">
        <v>2</v>
      </c>
      <c r="K61" s="353">
        <v>2</v>
      </c>
      <c r="L61" s="353">
        <v>2</v>
      </c>
      <c r="M61" s="491"/>
      <c r="N61" s="353"/>
      <c r="O61" s="353"/>
      <c r="P61" s="353"/>
      <c r="Q61" s="353"/>
      <c r="R61" s="938"/>
      <c r="S61" s="921"/>
      <c r="T61" s="933"/>
      <c r="U61" s="941"/>
      <c r="V61" s="921"/>
      <c r="W61" s="921"/>
      <c r="X61" s="930"/>
      <c r="Y61" s="930"/>
      <c r="Z61" s="197"/>
    </row>
    <row r="62" spans="1:26" ht="48.75" customHeight="1">
      <c r="A62" s="959"/>
      <c r="B62" s="960"/>
      <c r="C62" s="893"/>
      <c r="D62" s="958" t="s">
        <v>264</v>
      </c>
      <c r="E62" s="893"/>
      <c r="F62" s="893"/>
      <c r="G62" s="488" t="s">
        <v>251</v>
      </c>
      <c r="H62" s="481">
        <v>2</v>
      </c>
      <c r="I62" s="481">
        <v>2</v>
      </c>
      <c r="J62" s="481">
        <v>2</v>
      </c>
      <c r="K62" s="481">
        <v>2</v>
      </c>
      <c r="L62" s="481">
        <v>0</v>
      </c>
      <c r="M62" s="489"/>
      <c r="N62" s="481"/>
      <c r="O62" s="353"/>
      <c r="P62" s="353"/>
      <c r="Q62" s="353"/>
      <c r="R62" s="936">
        <f>H62+I62+J62+K62+H63+I63+J63+K63+L63+H64+I64+J64+I65+J65+L65+K65</f>
        <v>32</v>
      </c>
      <c r="S62" s="919">
        <v>3922</v>
      </c>
      <c r="T62" s="931"/>
      <c r="U62" s="939">
        <v>4179</v>
      </c>
      <c r="V62" s="919">
        <v>258</v>
      </c>
      <c r="W62" s="919">
        <f>V62*R62</f>
        <v>8256</v>
      </c>
      <c r="X62" s="928">
        <f>V62*J29</f>
        <v>3354</v>
      </c>
      <c r="Y62" s="928">
        <f>V62*J28</f>
        <v>3741</v>
      </c>
      <c r="Z62" s="197"/>
    </row>
    <row r="63" spans="1:26" ht="48.75" customHeight="1">
      <c r="A63" s="959"/>
      <c r="B63" s="960"/>
      <c r="C63" s="893"/>
      <c r="D63" s="958"/>
      <c r="E63" s="893"/>
      <c r="F63" s="893"/>
      <c r="G63" s="490" t="s">
        <v>252</v>
      </c>
      <c r="H63" s="481">
        <v>2</v>
      </c>
      <c r="I63" s="481">
        <v>2</v>
      </c>
      <c r="J63" s="481">
        <v>2</v>
      </c>
      <c r="K63" s="481">
        <v>2</v>
      </c>
      <c r="L63" s="481">
        <v>2</v>
      </c>
      <c r="M63" s="489"/>
      <c r="N63" s="481"/>
      <c r="O63" s="481"/>
      <c r="P63" s="481"/>
      <c r="Q63" s="481"/>
      <c r="R63" s="937"/>
      <c r="S63" s="920"/>
      <c r="T63" s="932"/>
      <c r="U63" s="940"/>
      <c r="V63" s="920"/>
      <c r="W63" s="920"/>
      <c r="X63" s="929"/>
      <c r="Y63" s="929"/>
      <c r="Z63" s="197"/>
    </row>
    <row r="64" spans="1:26" ht="48.75" customHeight="1">
      <c r="A64" s="959"/>
      <c r="B64" s="960"/>
      <c r="C64" s="893"/>
      <c r="D64" s="958"/>
      <c r="E64" s="893"/>
      <c r="F64" s="893"/>
      <c r="G64" s="488" t="s">
        <v>253</v>
      </c>
      <c r="H64" s="353">
        <v>2</v>
      </c>
      <c r="I64" s="353">
        <v>2</v>
      </c>
      <c r="J64" s="353">
        <v>2</v>
      </c>
      <c r="K64" s="353">
        <v>0</v>
      </c>
      <c r="L64" s="353">
        <v>0</v>
      </c>
      <c r="M64" s="491"/>
      <c r="N64" s="353"/>
      <c r="O64" s="353"/>
      <c r="P64" s="353"/>
      <c r="Q64" s="353"/>
      <c r="R64" s="937"/>
      <c r="S64" s="920"/>
      <c r="T64" s="932"/>
      <c r="U64" s="940"/>
      <c r="V64" s="920"/>
      <c r="W64" s="920"/>
      <c r="X64" s="929"/>
      <c r="Y64" s="929"/>
      <c r="Z64" s="197"/>
    </row>
    <row r="65" spans="1:26" ht="48.75" customHeight="1">
      <c r="A65" s="959"/>
      <c r="B65" s="960"/>
      <c r="C65" s="893"/>
      <c r="D65" s="958"/>
      <c r="E65" s="893"/>
      <c r="F65" s="893"/>
      <c r="G65" s="488" t="s">
        <v>55</v>
      </c>
      <c r="H65" s="353">
        <v>0</v>
      </c>
      <c r="I65" s="353">
        <v>2</v>
      </c>
      <c r="J65" s="353">
        <v>2</v>
      </c>
      <c r="K65" s="353">
        <v>2</v>
      </c>
      <c r="L65" s="353">
        <v>2</v>
      </c>
      <c r="M65" s="491"/>
      <c r="N65" s="353"/>
      <c r="O65" s="353"/>
      <c r="P65" s="353"/>
      <c r="Q65" s="353"/>
      <c r="R65" s="938"/>
      <c r="S65" s="921"/>
      <c r="T65" s="933"/>
      <c r="U65" s="941"/>
      <c r="V65" s="921"/>
      <c r="W65" s="921"/>
      <c r="X65" s="930"/>
      <c r="Y65" s="930"/>
      <c r="Z65" s="197"/>
    </row>
    <row r="66" spans="1:26" ht="48.75" customHeight="1">
      <c r="A66" s="272"/>
      <c r="B66" s="273"/>
      <c r="C66" s="164"/>
      <c r="D66" s="164"/>
      <c r="E66" s="164"/>
      <c r="F66" s="164"/>
      <c r="G66" s="164"/>
      <c r="H66" s="169"/>
      <c r="I66" s="169"/>
      <c r="J66" s="263"/>
      <c r="K66" s="169"/>
      <c r="L66" s="191"/>
      <c r="M66" s="191"/>
      <c r="N66" s="164"/>
      <c r="O66" s="164"/>
      <c r="P66" s="164"/>
      <c r="Q66" s="164"/>
      <c r="R66" s="164"/>
      <c r="S66" s="494"/>
      <c r="T66" s="495"/>
      <c r="U66" s="496"/>
      <c r="V66" s="492">
        <f>SUM(V34:V65)</f>
        <v>2188</v>
      </c>
      <c r="W66" s="492">
        <f>SUM(W34:W65)</f>
        <v>70016</v>
      </c>
      <c r="X66" s="493">
        <f>SUM(X34:X65)</f>
        <v>40459</v>
      </c>
      <c r="Y66" s="544">
        <f>SUM(Y34:Y65)</f>
        <v>25273.5</v>
      </c>
    </row>
    <row r="67" spans="1:26" ht="48.75" customHeight="1">
      <c r="A67" s="272"/>
      <c r="B67" s="273"/>
      <c r="C67" s="164"/>
      <c r="D67" s="164"/>
      <c r="E67" s="164"/>
      <c r="F67" s="164"/>
      <c r="G67" s="164"/>
      <c r="H67" s="169"/>
      <c r="I67" s="169"/>
      <c r="J67" s="263"/>
      <c r="K67" s="169"/>
      <c r="L67" s="191"/>
      <c r="M67" s="191"/>
      <c r="N67" s="164"/>
      <c r="O67" s="164"/>
      <c r="P67" s="164"/>
      <c r="Q67" s="164"/>
      <c r="R67" s="164"/>
      <c r="S67" s="494"/>
      <c r="T67" s="495"/>
      <c r="U67" s="496"/>
      <c r="V67" s="492"/>
      <c r="W67" s="492"/>
      <c r="X67" s="493"/>
      <c r="Y67" s="513"/>
    </row>
    <row r="68" spans="1:26" ht="28.5" customHeight="1">
      <c r="A68" s="138"/>
      <c r="B68" s="139"/>
      <c r="C68" s="138"/>
      <c r="D68" s="138"/>
      <c r="E68" s="454"/>
      <c r="F68" s="454"/>
      <c r="G68" s="482"/>
      <c r="H68" s="954" t="s">
        <v>82</v>
      </c>
      <c r="I68" s="955"/>
      <c r="J68" s="956"/>
      <c r="K68" s="220"/>
      <c r="L68" s="220"/>
      <c r="M68" s="220"/>
      <c r="N68" s="952" t="s">
        <v>141</v>
      </c>
      <c r="O68" s="200"/>
      <c r="P68" s="487"/>
      <c r="Q68" s="487"/>
      <c r="R68" s="200"/>
      <c r="S68" s="486"/>
      <c r="T68" s="957" t="s">
        <v>149</v>
      </c>
      <c r="U68" s="957"/>
      <c r="V68" s="957"/>
      <c r="W68" s="957"/>
      <c r="X68" s="957"/>
    </row>
    <row r="69" spans="1:26" s="197" customFormat="1" ht="35.1" customHeight="1">
      <c r="A69" s="497" t="s">
        <v>42</v>
      </c>
      <c r="B69" s="498"/>
      <c r="C69" s="503">
        <f>W66</f>
        <v>70016</v>
      </c>
      <c r="D69" s="499" t="s">
        <v>15</v>
      </c>
      <c r="E69" s="950" t="s">
        <v>243</v>
      </c>
      <c r="F69" s="951"/>
      <c r="G69" s="220" t="s">
        <v>9</v>
      </c>
      <c r="H69" s="220">
        <v>36</v>
      </c>
      <c r="I69" s="220">
        <v>38</v>
      </c>
      <c r="J69" s="220">
        <v>40</v>
      </c>
      <c r="K69" s="220">
        <v>42</v>
      </c>
      <c r="L69" s="479">
        <v>44</v>
      </c>
      <c r="M69" s="220"/>
      <c r="N69" s="953"/>
      <c r="O69" s="200" t="s">
        <v>251</v>
      </c>
      <c r="P69" s="163" t="s">
        <v>252</v>
      </c>
      <c r="Q69" s="163" t="s">
        <v>253</v>
      </c>
      <c r="R69" s="453" t="s">
        <v>259</v>
      </c>
      <c r="S69" s="484" t="s">
        <v>83</v>
      </c>
      <c r="T69" s="200" t="s">
        <v>251</v>
      </c>
      <c r="U69" s="163" t="s">
        <v>252</v>
      </c>
      <c r="V69" s="163" t="s">
        <v>253</v>
      </c>
      <c r="W69" s="453" t="s">
        <v>259</v>
      </c>
      <c r="X69" s="163" t="s">
        <v>83</v>
      </c>
      <c r="Y69" s="511" t="s">
        <v>183</v>
      </c>
      <c r="Z69" s="512" t="s">
        <v>184</v>
      </c>
    </row>
    <row r="70" spans="1:26" s="197" customFormat="1" ht="35.1" customHeight="1">
      <c r="A70" s="498"/>
      <c r="B70" s="498"/>
      <c r="C70" s="500"/>
      <c r="D70" s="498"/>
      <c r="E70" s="898">
        <v>1</v>
      </c>
      <c r="F70" s="925" t="s">
        <v>128</v>
      </c>
      <c r="G70" s="480" t="s">
        <v>255</v>
      </c>
      <c r="H70" s="454">
        <v>518</v>
      </c>
      <c r="I70" s="454">
        <v>518</v>
      </c>
      <c r="J70" s="454">
        <v>518</v>
      </c>
      <c r="K70" s="454">
        <v>518</v>
      </c>
      <c r="L70" s="454"/>
      <c r="M70" s="454"/>
      <c r="N70" s="455">
        <f t="shared" ref="N70:N101" si="0">SUM(H70:M70)</f>
        <v>2072</v>
      </c>
      <c r="O70" s="925">
        <f>N70+N74+N78</f>
        <v>10480</v>
      </c>
      <c r="P70" s="925">
        <f>N71+N75+N79</f>
        <v>13100</v>
      </c>
      <c r="Q70" s="925">
        <f>N72+N76+N80</f>
        <v>7860</v>
      </c>
      <c r="R70" s="925">
        <f>N73+N77+N81</f>
        <v>10480</v>
      </c>
      <c r="S70" s="910">
        <f>O70+P70+Q70+R70</f>
        <v>41920</v>
      </c>
      <c r="T70" s="898">
        <v>4688</v>
      </c>
      <c r="U70" s="898">
        <v>5860</v>
      </c>
      <c r="V70" s="898">
        <v>3516</v>
      </c>
      <c r="W70" s="898">
        <v>4688</v>
      </c>
      <c r="X70" s="934">
        <f>SUM(T70:W70)</f>
        <v>18752</v>
      </c>
      <c r="Y70" s="889">
        <v>586</v>
      </c>
      <c r="Z70" s="922">
        <v>23168</v>
      </c>
    </row>
    <row r="71" spans="1:26" s="197" customFormat="1" ht="35.1" customHeight="1">
      <c r="A71" s="498"/>
      <c r="B71" s="498"/>
      <c r="C71" s="500"/>
      <c r="D71" s="498"/>
      <c r="E71" s="898"/>
      <c r="F71" s="926"/>
      <c r="G71" s="480" t="s">
        <v>256</v>
      </c>
      <c r="H71" s="454">
        <v>518</v>
      </c>
      <c r="I71" s="454">
        <v>518</v>
      </c>
      <c r="J71" s="454">
        <v>518</v>
      </c>
      <c r="K71" s="454">
        <v>518</v>
      </c>
      <c r="L71" s="454">
        <v>518</v>
      </c>
      <c r="M71" s="454"/>
      <c r="N71" s="455">
        <f t="shared" si="0"/>
        <v>2590</v>
      </c>
      <c r="O71" s="926"/>
      <c r="P71" s="926"/>
      <c r="Q71" s="926"/>
      <c r="R71" s="926"/>
      <c r="S71" s="910"/>
      <c r="T71" s="898"/>
      <c r="U71" s="898"/>
      <c r="V71" s="898"/>
      <c r="W71" s="898"/>
      <c r="X71" s="934"/>
      <c r="Y71" s="889"/>
      <c r="Z71" s="923"/>
    </row>
    <row r="72" spans="1:26" s="197" customFormat="1" ht="34.5" customHeight="1">
      <c r="A72" s="498"/>
      <c r="B72" s="498"/>
      <c r="C72" s="500"/>
      <c r="D72" s="498"/>
      <c r="E72" s="898"/>
      <c r="F72" s="926"/>
      <c r="G72" s="480" t="s">
        <v>257</v>
      </c>
      <c r="H72" s="454">
        <v>518</v>
      </c>
      <c r="I72" s="454">
        <v>518</v>
      </c>
      <c r="J72" s="454">
        <v>518</v>
      </c>
      <c r="K72" s="454"/>
      <c r="L72" s="454"/>
      <c r="M72" s="454"/>
      <c r="N72" s="455">
        <f t="shared" si="0"/>
        <v>1554</v>
      </c>
      <c r="O72" s="926"/>
      <c r="P72" s="926"/>
      <c r="Q72" s="926"/>
      <c r="R72" s="926"/>
      <c r="S72" s="910"/>
      <c r="T72" s="898"/>
      <c r="U72" s="898"/>
      <c r="V72" s="898"/>
      <c r="W72" s="898"/>
      <c r="X72" s="934"/>
      <c r="Y72" s="889"/>
      <c r="Z72" s="923"/>
    </row>
    <row r="73" spans="1:26" s="197" customFormat="1" ht="35.1" customHeight="1">
      <c r="A73" s="498"/>
      <c r="B73" s="498"/>
      <c r="C73" s="500"/>
      <c r="D73" s="498"/>
      <c r="E73" s="898"/>
      <c r="F73" s="927"/>
      <c r="G73" s="480" t="s">
        <v>258</v>
      </c>
      <c r="H73" s="454"/>
      <c r="I73" s="454">
        <v>518</v>
      </c>
      <c r="J73" s="454">
        <v>518</v>
      </c>
      <c r="K73" s="454">
        <v>518</v>
      </c>
      <c r="L73" s="454">
        <v>518</v>
      </c>
      <c r="M73" s="454"/>
      <c r="N73" s="455">
        <f t="shared" si="0"/>
        <v>2072</v>
      </c>
      <c r="O73" s="926"/>
      <c r="P73" s="926"/>
      <c r="Q73" s="926"/>
      <c r="R73" s="926"/>
      <c r="S73" s="910"/>
      <c r="T73" s="898"/>
      <c r="U73" s="898"/>
      <c r="V73" s="898"/>
      <c r="W73" s="898"/>
      <c r="X73" s="934"/>
      <c r="Y73" s="889"/>
      <c r="Z73" s="923"/>
    </row>
    <row r="74" spans="1:26" s="197" customFormat="1" ht="35.1" customHeight="1">
      <c r="A74" s="497" t="s">
        <v>21</v>
      </c>
      <c r="B74" s="497"/>
      <c r="C74" s="501">
        <f>X66</f>
        <v>40459</v>
      </c>
      <c r="D74" s="497" t="s">
        <v>22</v>
      </c>
      <c r="E74" s="898"/>
      <c r="F74" s="925" t="s">
        <v>77</v>
      </c>
      <c r="G74" s="480" t="s">
        <v>255</v>
      </c>
      <c r="H74" s="454">
        <v>582</v>
      </c>
      <c r="I74" s="454">
        <v>582</v>
      </c>
      <c r="J74" s="454">
        <v>582</v>
      </c>
      <c r="K74" s="454">
        <v>582</v>
      </c>
      <c r="L74" s="454"/>
      <c r="M74" s="454"/>
      <c r="N74" s="455">
        <f t="shared" si="0"/>
        <v>2328</v>
      </c>
      <c r="O74" s="926"/>
      <c r="P74" s="926"/>
      <c r="Q74" s="926"/>
      <c r="R74" s="926"/>
      <c r="S74" s="910"/>
      <c r="T74" s="898"/>
      <c r="U74" s="898"/>
      <c r="V74" s="898"/>
      <c r="W74" s="898"/>
      <c r="X74" s="934"/>
      <c r="Y74" s="889"/>
      <c r="Z74" s="923"/>
    </row>
    <row r="75" spans="1:26" s="197" customFormat="1" ht="35.1" customHeight="1">
      <c r="A75" s="497" t="s">
        <v>23</v>
      </c>
      <c r="B75" s="497"/>
      <c r="C75" s="501">
        <f>Y66</f>
        <v>25273.5</v>
      </c>
      <c r="D75" s="497" t="s">
        <v>22</v>
      </c>
      <c r="E75" s="898"/>
      <c r="F75" s="926"/>
      <c r="G75" s="480" t="s">
        <v>256</v>
      </c>
      <c r="H75" s="454">
        <v>582</v>
      </c>
      <c r="I75" s="454">
        <v>582</v>
      </c>
      <c r="J75" s="454">
        <v>582</v>
      </c>
      <c r="K75" s="454">
        <v>582</v>
      </c>
      <c r="L75" s="454">
        <v>582</v>
      </c>
      <c r="M75" s="454"/>
      <c r="N75" s="455">
        <f t="shared" si="0"/>
        <v>2910</v>
      </c>
      <c r="O75" s="926"/>
      <c r="P75" s="926"/>
      <c r="Q75" s="926"/>
      <c r="R75" s="926"/>
      <c r="S75" s="910"/>
      <c r="T75" s="898"/>
      <c r="U75" s="898"/>
      <c r="V75" s="898"/>
      <c r="W75" s="898"/>
      <c r="X75" s="934"/>
      <c r="Y75" s="889"/>
      <c r="Z75" s="923"/>
    </row>
    <row r="76" spans="1:26" s="197" customFormat="1" ht="35.1" customHeight="1">
      <c r="A76" s="497" t="s">
        <v>43</v>
      </c>
      <c r="B76" s="497"/>
      <c r="C76" s="502">
        <v>128</v>
      </c>
      <c r="D76" s="497" t="s">
        <v>45</v>
      </c>
      <c r="E76" s="898"/>
      <c r="F76" s="926"/>
      <c r="G76" s="480" t="s">
        <v>257</v>
      </c>
      <c r="H76" s="454">
        <v>582</v>
      </c>
      <c r="I76" s="454">
        <v>582</v>
      </c>
      <c r="J76" s="454">
        <v>582</v>
      </c>
      <c r="K76" s="454"/>
      <c r="L76" s="454"/>
      <c r="M76" s="454"/>
      <c r="N76" s="455">
        <f t="shared" si="0"/>
        <v>1746</v>
      </c>
      <c r="O76" s="926"/>
      <c r="P76" s="926"/>
      <c r="Q76" s="926"/>
      <c r="R76" s="926"/>
      <c r="S76" s="910"/>
      <c r="T76" s="898"/>
      <c r="U76" s="898"/>
      <c r="V76" s="898"/>
      <c r="W76" s="898"/>
      <c r="X76" s="934"/>
      <c r="Y76" s="889"/>
      <c r="Z76" s="923"/>
    </row>
    <row r="77" spans="1:26" s="197" customFormat="1" ht="35.1" customHeight="1">
      <c r="A77" s="214"/>
      <c r="B77" s="214"/>
      <c r="C77" s="217"/>
      <c r="D77" s="217"/>
      <c r="E77" s="898"/>
      <c r="F77" s="927"/>
      <c r="G77" s="480" t="s">
        <v>258</v>
      </c>
      <c r="H77" s="454"/>
      <c r="I77" s="454">
        <v>582</v>
      </c>
      <c r="J77" s="454">
        <v>582</v>
      </c>
      <c r="K77" s="454">
        <v>582</v>
      </c>
      <c r="L77" s="454">
        <v>582</v>
      </c>
      <c r="M77" s="454"/>
      <c r="N77" s="455">
        <f t="shared" si="0"/>
        <v>2328</v>
      </c>
      <c r="O77" s="926"/>
      <c r="P77" s="926"/>
      <c r="Q77" s="926"/>
      <c r="R77" s="926"/>
      <c r="S77" s="910"/>
      <c r="T77" s="898"/>
      <c r="U77" s="898"/>
      <c r="V77" s="898"/>
      <c r="W77" s="898"/>
      <c r="X77" s="934"/>
      <c r="Y77" s="889"/>
      <c r="Z77" s="923"/>
    </row>
    <row r="78" spans="1:26" s="197" customFormat="1" ht="35.1" customHeight="1">
      <c r="A78" s="214"/>
      <c r="B78" s="214"/>
      <c r="C78" s="217"/>
      <c r="D78" s="217"/>
      <c r="E78" s="898"/>
      <c r="F78" s="925" t="s">
        <v>56</v>
      </c>
      <c r="G78" s="480" t="s">
        <v>255</v>
      </c>
      <c r="H78" s="454">
        <v>1520</v>
      </c>
      <c r="I78" s="454">
        <v>1520</v>
      </c>
      <c r="J78" s="454">
        <v>1520</v>
      </c>
      <c r="K78" s="454">
        <v>1520</v>
      </c>
      <c r="L78" s="454">
        <v>0</v>
      </c>
      <c r="M78" s="454"/>
      <c r="N78" s="455">
        <f t="shared" si="0"/>
        <v>6080</v>
      </c>
      <c r="O78" s="926"/>
      <c r="P78" s="926"/>
      <c r="Q78" s="926"/>
      <c r="R78" s="926"/>
      <c r="S78" s="910"/>
      <c r="T78" s="898"/>
      <c r="U78" s="898"/>
      <c r="V78" s="898"/>
      <c r="W78" s="898"/>
      <c r="X78" s="934"/>
      <c r="Y78" s="889"/>
      <c r="Z78" s="923"/>
    </row>
    <row r="79" spans="1:26" s="197" customFormat="1" ht="35.1" customHeight="1">
      <c r="A79" s="214"/>
      <c r="B79" s="214"/>
      <c r="C79" s="217"/>
      <c r="D79" s="217"/>
      <c r="E79" s="898"/>
      <c r="F79" s="926"/>
      <c r="G79" s="480" t="s">
        <v>256</v>
      </c>
      <c r="H79" s="454">
        <v>1520</v>
      </c>
      <c r="I79" s="454">
        <v>1520</v>
      </c>
      <c r="J79" s="454">
        <v>1520</v>
      </c>
      <c r="K79" s="454">
        <v>1520</v>
      </c>
      <c r="L79" s="454">
        <v>1520</v>
      </c>
      <c r="M79" s="454"/>
      <c r="N79" s="455">
        <f t="shared" si="0"/>
        <v>7600</v>
      </c>
      <c r="O79" s="926"/>
      <c r="P79" s="926"/>
      <c r="Q79" s="926"/>
      <c r="R79" s="926"/>
      <c r="S79" s="910"/>
      <c r="T79" s="898"/>
      <c r="U79" s="898"/>
      <c r="V79" s="898"/>
      <c r="W79" s="898"/>
      <c r="X79" s="934"/>
      <c r="Y79" s="889"/>
      <c r="Z79" s="923"/>
    </row>
    <row r="80" spans="1:26" ht="35.1" customHeight="1">
      <c r="E80" s="898"/>
      <c r="F80" s="926"/>
      <c r="G80" s="480" t="s">
        <v>257</v>
      </c>
      <c r="H80" s="454">
        <v>1520</v>
      </c>
      <c r="I80" s="454">
        <v>1520</v>
      </c>
      <c r="J80" s="454">
        <v>1520</v>
      </c>
      <c r="K80" s="454">
        <v>0</v>
      </c>
      <c r="L80" s="454">
        <v>0</v>
      </c>
      <c r="M80" s="454"/>
      <c r="N80" s="455">
        <f t="shared" si="0"/>
        <v>4560</v>
      </c>
      <c r="O80" s="926"/>
      <c r="P80" s="926"/>
      <c r="Q80" s="926"/>
      <c r="R80" s="926"/>
      <c r="S80" s="910"/>
      <c r="T80" s="898"/>
      <c r="U80" s="898"/>
      <c r="V80" s="898"/>
      <c r="W80" s="898"/>
      <c r="X80" s="934"/>
      <c r="Y80" s="889"/>
      <c r="Z80" s="923"/>
    </row>
    <row r="81" spans="5:26" ht="35.1" customHeight="1">
      <c r="E81" s="898"/>
      <c r="F81" s="927"/>
      <c r="G81" s="480" t="s">
        <v>258</v>
      </c>
      <c r="H81" s="454">
        <v>0</v>
      </c>
      <c r="I81" s="454">
        <v>1520</v>
      </c>
      <c r="J81" s="454">
        <v>1520</v>
      </c>
      <c r="K81" s="454">
        <v>1520</v>
      </c>
      <c r="L81" s="454">
        <v>1520</v>
      </c>
      <c r="M81" s="454"/>
      <c r="N81" s="455">
        <f t="shared" si="0"/>
        <v>6080</v>
      </c>
      <c r="O81" s="926"/>
      <c r="P81" s="926"/>
      <c r="Q81" s="926"/>
      <c r="R81" s="926"/>
      <c r="S81" s="910"/>
      <c r="T81" s="898"/>
      <c r="U81" s="898"/>
      <c r="V81" s="898"/>
      <c r="W81" s="898"/>
      <c r="X81" s="934"/>
      <c r="Y81" s="889"/>
      <c r="Z81" s="924"/>
    </row>
    <row r="82" spans="5:26" ht="35.1" customHeight="1">
      <c r="E82" s="898">
        <v>3</v>
      </c>
      <c r="F82" s="898" t="s">
        <v>58</v>
      </c>
      <c r="G82" s="480" t="s">
        <v>255</v>
      </c>
      <c r="H82" s="454">
        <v>372</v>
      </c>
      <c r="I82" s="454">
        <v>372</v>
      </c>
      <c r="J82" s="454">
        <v>372</v>
      </c>
      <c r="K82" s="454">
        <v>372</v>
      </c>
      <c r="L82" s="454">
        <v>0</v>
      </c>
      <c r="M82" s="454"/>
      <c r="N82" s="455">
        <f t="shared" si="0"/>
        <v>1488</v>
      </c>
      <c r="O82" s="898">
        <f>N82+N86</f>
        <v>1872</v>
      </c>
      <c r="P82" s="898">
        <f>N83+N87</f>
        <v>2340</v>
      </c>
      <c r="Q82" s="898">
        <f>N84+N88</f>
        <v>1404</v>
      </c>
      <c r="R82" s="898">
        <f>N85+N89</f>
        <v>1872</v>
      </c>
      <c r="S82" s="910">
        <f>SUM(O82:R82)</f>
        <v>7488</v>
      </c>
      <c r="T82" s="944"/>
      <c r="U82" s="942"/>
      <c r="V82" s="942"/>
      <c r="W82" s="942"/>
      <c r="X82" s="943"/>
      <c r="Y82" s="935"/>
      <c r="Z82" s="922">
        <v>7488</v>
      </c>
    </row>
    <row r="83" spans="5:26" ht="35.1" customHeight="1">
      <c r="E83" s="898"/>
      <c r="F83" s="898"/>
      <c r="G83" s="480" t="s">
        <v>256</v>
      </c>
      <c r="H83" s="454">
        <v>372</v>
      </c>
      <c r="I83" s="454">
        <v>372</v>
      </c>
      <c r="J83" s="454">
        <v>372</v>
      </c>
      <c r="K83" s="454">
        <v>372</v>
      </c>
      <c r="L83" s="454">
        <v>372</v>
      </c>
      <c r="M83" s="454"/>
      <c r="N83" s="455">
        <f t="shared" si="0"/>
        <v>1860</v>
      </c>
      <c r="O83" s="898"/>
      <c r="P83" s="898"/>
      <c r="Q83" s="898"/>
      <c r="R83" s="898"/>
      <c r="S83" s="910"/>
      <c r="T83" s="945"/>
      <c r="U83" s="942"/>
      <c r="V83" s="942"/>
      <c r="W83" s="942"/>
      <c r="X83" s="943"/>
      <c r="Y83" s="935"/>
      <c r="Z83" s="923"/>
    </row>
    <row r="84" spans="5:26" ht="35.1" customHeight="1">
      <c r="E84" s="898"/>
      <c r="F84" s="898"/>
      <c r="G84" s="480" t="s">
        <v>257</v>
      </c>
      <c r="H84" s="454">
        <v>372</v>
      </c>
      <c r="I84" s="454">
        <v>372</v>
      </c>
      <c r="J84" s="454">
        <v>372</v>
      </c>
      <c r="K84" s="454">
        <v>0</v>
      </c>
      <c r="L84" s="454">
        <v>0</v>
      </c>
      <c r="M84" s="454"/>
      <c r="N84" s="455">
        <f t="shared" si="0"/>
        <v>1116</v>
      </c>
      <c r="O84" s="898"/>
      <c r="P84" s="898"/>
      <c r="Q84" s="898"/>
      <c r="R84" s="898"/>
      <c r="S84" s="910"/>
      <c r="T84" s="945"/>
      <c r="U84" s="942"/>
      <c r="V84" s="942"/>
      <c r="W84" s="942"/>
      <c r="X84" s="943"/>
      <c r="Y84" s="935"/>
      <c r="Z84" s="923"/>
    </row>
    <row r="85" spans="5:26" ht="35.1" customHeight="1">
      <c r="E85" s="898"/>
      <c r="F85" s="898"/>
      <c r="G85" s="480" t="s">
        <v>258</v>
      </c>
      <c r="H85" s="454">
        <v>0</v>
      </c>
      <c r="I85" s="454">
        <v>372</v>
      </c>
      <c r="J85" s="454">
        <v>372</v>
      </c>
      <c r="K85" s="454">
        <v>372</v>
      </c>
      <c r="L85" s="454">
        <v>372</v>
      </c>
      <c r="M85" s="454"/>
      <c r="N85" s="455">
        <f t="shared" si="0"/>
        <v>1488</v>
      </c>
      <c r="O85" s="898"/>
      <c r="P85" s="898"/>
      <c r="Q85" s="898"/>
      <c r="R85" s="898"/>
      <c r="S85" s="910"/>
      <c r="T85" s="945"/>
      <c r="U85" s="942"/>
      <c r="V85" s="942"/>
      <c r="W85" s="942"/>
      <c r="X85" s="943"/>
      <c r="Y85" s="935"/>
      <c r="Z85" s="923"/>
    </row>
    <row r="86" spans="5:26" ht="35.1" customHeight="1">
      <c r="E86" s="898"/>
      <c r="F86" s="898" t="s">
        <v>85</v>
      </c>
      <c r="G86" s="480" t="s">
        <v>255</v>
      </c>
      <c r="H86" s="454">
        <v>96</v>
      </c>
      <c r="I86" s="454">
        <v>96</v>
      </c>
      <c r="J86" s="454">
        <v>96</v>
      </c>
      <c r="K86" s="454">
        <v>96</v>
      </c>
      <c r="L86" s="454">
        <v>0</v>
      </c>
      <c r="M86" s="454"/>
      <c r="N86" s="455">
        <f t="shared" si="0"/>
        <v>384</v>
      </c>
      <c r="O86" s="898"/>
      <c r="P86" s="898"/>
      <c r="Q86" s="898"/>
      <c r="R86" s="898"/>
      <c r="S86" s="910"/>
      <c r="T86" s="945"/>
      <c r="U86" s="942"/>
      <c r="V86" s="942"/>
      <c r="W86" s="942"/>
      <c r="X86" s="943"/>
      <c r="Y86" s="935"/>
      <c r="Z86" s="923"/>
    </row>
    <row r="87" spans="5:26" ht="35.1" customHeight="1">
      <c r="E87" s="898"/>
      <c r="F87" s="898"/>
      <c r="G87" s="480" t="s">
        <v>256</v>
      </c>
      <c r="H87" s="454">
        <v>96</v>
      </c>
      <c r="I87" s="454">
        <v>96</v>
      </c>
      <c r="J87" s="454">
        <v>96</v>
      </c>
      <c r="K87" s="454">
        <v>96</v>
      </c>
      <c r="L87" s="454">
        <v>96</v>
      </c>
      <c r="M87" s="454"/>
      <c r="N87" s="455">
        <f t="shared" si="0"/>
        <v>480</v>
      </c>
      <c r="O87" s="898"/>
      <c r="P87" s="898"/>
      <c r="Q87" s="898"/>
      <c r="R87" s="898"/>
      <c r="S87" s="910"/>
      <c r="T87" s="945"/>
      <c r="U87" s="942"/>
      <c r="V87" s="942"/>
      <c r="W87" s="942"/>
      <c r="X87" s="943"/>
      <c r="Y87" s="935"/>
      <c r="Z87" s="923"/>
    </row>
    <row r="88" spans="5:26" ht="35.1" customHeight="1">
      <c r="E88" s="898"/>
      <c r="F88" s="898"/>
      <c r="G88" s="480" t="s">
        <v>257</v>
      </c>
      <c r="H88" s="454">
        <v>96</v>
      </c>
      <c r="I88" s="454">
        <v>96</v>
      </c>
      <c r="J88" s="454">
        <v>96</v>
      </c>
      <c r="K88" s="454">
        <v>0</v>
      </c>
      <c r="L88" s="454">
        <v>0</v>
      </c>
      <c r="M88" s="454"/>
      <c r="N88" s="455">
        <f t="shared" si="0"/>
        <v>288</v>
      </c>
      <c r="O88" s="898"/>
      <c r="P88" s="898"/>
      <c r="Q88" s="898"/>
      <c r="R88" s="898"/>
      <c r="S88" s="910"/>
      <c r="T88" s="945"/>
      <c r="U88" s="942"/>
      <c r="V88" s="942"/>
      <c r="W88" s="942"/>
      <c r="X88" s="943"/>
      <c r="Y88" s="935"/>
      <c r="Z88" s="923"/>
    </row>
    <row r="89" spans="5:26" ht="35.1" customHeight="1">
      <c r="E89" s="898"/>
      <c r="F89" s="898"/>
      <c r="G89" s="480" t="s">
        <v>258</v>
      </c>
      <c r="H89" s="454">
        <v>0</v>
      </c>
      <c r="I89" s="454">
        <v>96</v>
      </c>
      <c r="J89" s="454">
        <v>96</v>
      </c>
      <c r="K89" s="454">
        <v>96</v>
      </c>
      <c r="L89" s="454">
        <v>96</v>
      </c>
      <c r="M89" s="454"/>
      <c r="N89" s="455">
        <f t="shared" si="0"/>
        <v>384</v>
      </c>
      <c r="O89" s="898"/>
      <c r="P89" s="898"/>
      <c r="Q89" s="898"/>
      <c r="R89" s="898"/>
      <c r="S89" s="910"/>
      <c r="T89" s="946"/>
      <c r="U89" s="942"/>
      <c r="V89" s="942"/>
      <c r="W89" s="942"/>
      <c r="X89" s="943"/>
      <c r="Y89" s="935"/>
      <c r="Z89" s="924"/>
    </row>
    <row r="90" spans="5:26" ht="35.1" customHeight="1">
      <c r="E90" s="910">
        <v>4</v>
      </c>
      <c r="F90" s="898" t="s">
        <v>59</v>
      </c>
      <c r="G90" s="480" t="s">
        <v>255</v>
      </c>
      <c r="H90" s="454">
        <v>3856</v>
      </c>
      <c r="I90" s="454">
        <v>3856</v>
      </c>
      <c r="J90" s="454">
        <v>3856</v>
      </c>
      <c r="K90" s="454">
        <v>3856</v>
      </c>
      <c r="L90" s="454">
        <v>0</v>
      </c>
      <c r="M90" s="454"/>
      <c r="N90" s="455">
        <f t="shared" si="0"/>
        <v>15424</v>
      </c>
      <c r="O90" s="898">
        <f>N90+N94+N98+N102+N106</f>
        <v>26560</v>
      </c>
      <c r="P90" s="898">
        <f>N91+N95+N99+N103+N107</f>
        <v>33200</v>
      </c>
      <c r="Q90" s="898">
        <v>19920</v>
      </c>
      <c r="R90" s="898">
        <f>N93+N97+N101+N105+N109</f>
        <v>26560</v>
      </c>
      <c r="S90" s="910">
        <f>SUM(O90:R90)</f>
        <v>106240</v>
      </c>
      <c r="T90" s="944">
        <v>7864</v>
      </c>
      <c r="U90" s="942">
        <v>9830</v>
      </c>
      <c r="V90" s="942">
        <v>5898</v>
      </c>
      <c r="W90" s="942">
        <v>7864</v>
      </c>
      <c r="X90" s="943">
        <f>SUM(T90:W90)</f>
        <v>31456</v>
      </c>
      <c r="Y90" s="889">
        <v>983</v>
      </c>
      <c r="Z90" s="922">
        <v>32192</v>
      </c>
    </row>
    <row r="91" spans="5:26" ht="35.1" customHeight="1">
      <c r="E91" s="910"/>
      <c r="F91" s="898"/>
      <c r="G91" s="480" t="s">
        <v>256</v>
      </c>
      <c r="H91" s="454">
        <v>3856</v>
      </c>
      <c r="I91" s="454">
        <v>3856</v>
      </c>
      <c r="J91" s="454">
        <v>3856</v>
      </c>
      <c r="K91" s="454">
        <v>3856</v>
      </c>
      <c r="L91" s="454">
        <v>3856</v>
      </c>
      <c r="M91" s="454"/>
      <c r="N91" s="455">
        <f t="shared" si="0"/>
        <v>19280</v>
      </c>
      <c r="O91" s="898"/>
      <c r="P91" s="898"/>
      <c r="Q91" s="898"/>
      <c r="R91" s="898"/>
      <c r="S91" s="910"/>
      <c r="T91" s="945"/>
      <c r="U91" s="942"/>
      <c r="V91" s="942"/>
      <c r="W91" s="942"/>
      <c r="X91" s="934"/>
      <c r="Y91" s="889"/>
      <c r="Z91" s="923"/>
    </row>
    <row r="92" spans="5:26" ht="35.1" customHeight="1">
      <c r="E92" s="910"/>
      <c r="F92" s="898"/>
      <c r="G92" s="480" t="s">
        <v>257</v>
      </c>
      <c r="H92" s="454">
        <v>3856</v>
      </c>
      <c r="I92" s="454">
        <v>3856</v>
      </c>
      <c r="J92" s="454">
        <v>3856</v>
      </c>
      <c r="K92" s="454"/>
      <c r="L92" s="454"/>
      <c r="M92" s="454"/>
      <c r="N92" s="455">
        <f t="shared" si="0"/>
        <v>11568</v>
      </c>
      <c r="O92" s="898"/>
      <c r="P92" s="898"/>
      <c r="Q92" s="898"/>
      <c r="R92" s="898"/>
      <c r="S92" s="910"/>
      <c r="T92" s="945"/>
      <c r="U92" s="942"/>
      <c r="V92" s="942"/>
      <c r="W92" s="942"/>
      <c r="X92" s="934"/>
      <c r="Y92" s="889"/>
      <c r="Z92" s="923"/>
    </row>
    <row r="93" spans="5:26" ht="35.1" customHeight="1">
      <c r="E93" s="910"/>
      <c r="F93" s="898"/>
      <c r="G93" s="480" t="s">
        <v>258</v>
      </c>
      <c r="H93" s="454">
        <v>0</v>
      </c>
      <c r="I93" s="454">
        <v>3856</v>
      </c>
      <c r="J93" s="454">
        <v>3856</v>
      </c>
      <c r="K93" s="454">
        <v>3856</v>
      </c>
      <c r="L93" s="454">
        <v>3856</v>
      </c>
      <c r="M93" s="454"/>
      <c r="N93" s="455">
        <f t="shared" si="0"/>
        <v>15424</v>
      </c>
      <c r="O93" s="898"/>
      <c r="P93" s="898"/>
      <c r="Q93" s="898"/>
      <c r="R93" s="898"/>
      <c r="S93" s="910"/>
      <c r="T93" s="945"/>
      <c r="U93" s="942"/>
      <c r="V93" s="942"/>
      <c r="W93" s="942"/>
      <c r="X93" s="934"/>
      <c r="Y93" s="889"/>
      <c r="Z93" s="923"/>
    </row>
    <row r="94" spans="5:26" ht="35.1" customHeight="1">
      <c r="E94" s="910"/>
      <c r="F94" s="898" t="s">
        <v>158</v>
      </c>
      <c r="G94" s="480" t="s">
        <v>255</v>
      </c>
      <c r="H94" s="454">
        <v>800</v>
      </c>
      <c r="I94" s="454">
        <v>800</v>
      </c>
      <c r="J94" s="454">
        <v>800</v>
      </c>
      <c r="K94" s="454">
        <v>800</v>
      </c>
      <c r="L94" s="454">
        <v>0</v>
      </c>
      <c r="M94" s="454"/>
      <c r="N94" s="455">
        <f t="shared" si="0"/>
        <v>3200</v>
      </c>
      <c r="O94" s="898"/>
      <c r="P94" s="898"/>
      <c r="Q94" s="898"/>
      <c r="R94" s="898"/>
      <c r="S94" s="910"/>
      <c r="T94" s="945"/>
      <c r="U94" s="942"/>
      <c r="V94" s="942"/>
      <c r="W94" s="942"/>
      <c r="X94" s="934"/>
      <c r="Y94" s="889"/>
      <c r="Z94" s="923"/>
    </row>
    <row r="95" spans="5:26" ht="35.1" customHeight="1">
      <c r="E95" s="910"/>
      <c r="F95" s="898"/>
      <c r="G95" s="480" t="s">
        <v>256</v>
      </c>
      <c r="H95" s="454">
        <v>800</v>
      </c>
      <c r="I95" s="454">
        <v>800</v>
      </c>
      <c r="J95" s="454">
        <v>800</v>
      </c>
      <c r="K95" s="454">
        <v>800</v>
      </c>
      <c r="L95" s="454">
        <v>800</v>
      </c>
      <c r="M95" s="454"/>
      <c r="N95" s="455">
        <f t="shared" si="0"/>
        <v>4000</v>
      </c>
      <c r="O95" s="898"/>
      <c r="P95" s="898"/>
      <c r="Q95" s="898"/>
      <c r="R95" s="898"/>
      <c r="S95" s="910"/>
      <c r="T95" s="945"/>
      <c r="U95" s="942"/>
      <c r="V95" s="942"/>
      <c r="W95" s="942"/>
      <c r="X95" s="934"/>
      <c r="Y95" s="889"/>
      <c r="Z95" s="923"/>
    </row>
    <row r="96" spans="5:26" ht="35.1" customHeight="1">
      <c r="E96" s="910"/>
      <c r="F96" s="898"/>
      <c r="G96" s="480" t="s">
        <v>257</v>
      </c>
      <c r="H96" s="454">
        <v>800</v>
      </c>
      <c r="I96" s="454">
        <v>800</v>
      </c>
      <c r="J96" s="454">
        <v>800</v>
      </c>
      <c r="K96" s="454">
        <v>0</v>
      </c>
      <c r="L96" s="454">
        <v>0</v>
      </c>
      <c r="M96" s="454"/>
      <c r="N96" s="455">
        <f t="shared" si="0"/>
        <v>2400</v>
      </c>
      <c r="O96" s="898"/>
      <c r="P96" s="898"/>
      <c r="Q96" s="898"/>
      <c r="R96" s="898"/>
      <c r="S96" s="910"/>
      <c r="T96" s="945"/>
      <c r="U96" s="942"/>
      <c r="V96" s="942"/>
      <c r="W96" s="942"/>
      <c r="X96" s="934"/>
      <c r="Y96" s="889"/>
      <c r="Z96" s="923"/>
    </row>
    <row r="97" spans="5:26" ht="35.1" customHeight="1">
      <c r="E97" s="910"/>
      <c r="F97" s="898"/>
      <c r="G97" s="480" t="s">
        <v>258</v>
      </c>
      <c r="H97" s="454">
        <v>0</v>
      </c>
      <c r="I97" s="454">
        <v>800</v>
      </c>
      <c r="J97" s="454">
        <v>800</v>
      </c>
      <c r="K97" s="454">
        <v>800</v>
      </c>
      <c r="L97" s="454">
        <v>800</v>
      </c>
      <c r="M97" s="456"/>
      <c r="N97" s="483">
        <f t="shared" si="0"/>
        <v>3200</v>
      </c>
      <c r="O97" s="898"/>
      <c r="P97" s="898"/>
      <c r="Q97" s="898"/>
      <c r="R97" s="898"/>
      <c r="S97" s="910"/>
      <c r="T97" s="945"/>
      <c r="U97" s="942"/>
      <c r="V97" s="942"/>
      <c r="W97" s="942"/>
      <c r="X97" s="934"/>
      <c r="Y97" s="889"/>
      <c r="Z97" s="923"/>
    </row>
    <row r="98" spans="5:26" ht="35.1" customHeight="1">
      <c r="E98" s="910"/>
      <c r="F98" s="898" t="s">
        <v>60</v>
      </c>
      <c r="G98" s="480" t="s">
        <v>255</v>
      </c>
      <c r="H98" s="454">
        <v>158</v>
      </c>
      <c r="I98" s="454">
        <v>158</v>
      </c>
      <c r="J98" s="454">
        <v>158</v>
      </c>
      <c r="K98" s="454">
        <v>158</v>
      </c>
      <c r="L98" s="454"/>
      <c r="M98" s="456"/>
      <c r="N98" s="483">
        <f t="shared" si="0"/>
        <v>632</v>
      </c>
      <c r="O98" s="898"/>
      <c r="P98" s="898"/>
      <c r="Q98" s="898"/>
      <c r="R98" s="898"/>
      <c r="S98" s="910"/>
      <c r="T98" s="945"/>
      <c r="U98" s="942"/>
      <c r="V98" s="942"/>
      <c r="W98" s="942"/>
      <c r="X98" s="934"/>
      <c r="Y98" s="889"/>
      <c r="Z98" s="923"/>
    </row>
    <row r="99" spans="5:26" ht="35.1" customHeight="1">
      <c r="E99" s="910"/>
      <c r="F99" s="898"/>
      <c r="G99" s="480" t="s">
        <v>256</v>
      </c>
      <c r="H99" s="454">
        <v>158</v>
      </c>
      <c r="I99" s="454">
        <v>158</v>
      </c>
      <c r="J99" s="454">
        <v>158</v>
      </c>
      <c r="K99" s="454">
        <v>158</v>
      </c>
      <c r="L99" s="454">
        <v>158</v>
      </c>
      <c r="M99" s="456"/>
      <c r="N99" s="483">
        <f t="shared" si="0"/>
        <v>790</v>
      </c>
      <c r="O99" s="898"/>
      <c r="P99" s="898"/>
      <c r="Q99" s="898"/>
      <c r="R99" s="898"/>
      <c r="S99" s="910"/>
      <c r="T99" s="945"/>
      <c r="U99" s="942"/>
      <c r="V99" s="942"/>
      <c r="W99" s="942"/>
      <c r="X99" s="934"/>
      <c r="Y99" s="889"/>
      <c r="Z99" s="923"/>
    </row>
    <row r="100" spans="5:26" ht="35.25" customHeight="1">
      <c r="E100" s="910"/>
      <c r="F100" s="898"/>
      <c r="G100" s="480" t="s">
        <v>257</v>
      </c>
      <c r="H100" s="454">
        <v>158</v>
      </c>
      <c r="I100" s="454">
        <v>158</v>
      </c>
      <c r="J100" s="454">
        <v>158</v>
      </c>
      <c r="K100" s="454"/>
      <c r="L100" s="454"/>
      <c r="M100" s="456"/>
      <c r="N100" s="483">
        <f t="shared" si="0"/>
        <v>474</v>
      </c>
      <c r="O100" s="898"/>
      <c r="P100" s="898"/>
      <c r="Q100" s="898"/>
      <c r="R100" s="898"/>
      <c r="S100" s="910"/>
      <c r="T100" s="945"/>
      <c r="U100" s="942"/>
      <c r="V100" s="942"/>
      <c r="W100" s="942"/>
      <c r="X100" s="934"/>
      <c r="Y100" s="889"/>
      <c r="Z100" s="923"/>
    </row>
    <row r="101" spans="5:26" ht="35.25" customHeight="1">
      <c r="E101" s="910"/>
      <c r="F101" s="898"/>
      <c r="G101" s="480" t="s">
        <v>258</v>
      </c>
      <c r="H101" s="454">
        <v>0</v>
      </c>
      <c r="I101" s="454">
        <v>158</v>
      </c>
      <c r="J101" s="454">
        <v>158</v>
      </c>
      <c r="K101" s="454">
        <v>158</v>
      </c>
      <c r="L101" s="454">
        <v>158</v>
      </c>
      <c r="M101" s="456"/>
      <c r="N101" s="483">
        <f t="shared" si="0"/>
        <v>632</v>
      </c>
      <c r="O101" s="898"/>
      <c r="P101" s="898"/>
      <c r="Q101" s="898"/>
      <c r="R101" s="898"/>
      <c r="S101" s="910"/>
      <c r="T101" s="945"/>
      <c r="U101" s="942"/>
      <c r="V101" s="942"/>
      <c r="W101" s="942"/>
      <c r="X101" s="934"/>
      <c r="Y101" s="889"/>
      <c r="Z101" s="923"/>
    </row>
    <row r="102" spans="5:26" ht="35.25" customHeight="1">
      <c r="E102" s="910"/>
      <c r="F102" s="898" t="s">
        <v>159</v>
      </c>
      <c r="G102" s="480" t="s">
        <v>255</v>
      </c>
      <c r="H102" s="454">
        <v>1176</v>
      </c>
      <c r="I102" s="454">
        <v>1176</v>
      </c>
      <c r="J102" s="454">
        <v>1176</v>
      </c>
      <c r="K102" s="454">
        <v>1176</v>
      </c>
      <c r="L102" s="454">
        <v>0</v>
      </c>
      <c r="M102" s="456"/>
      <c r="N102" s="483">
        <f t="shared" ref="N102:N133" si="1">SUM(H102:M102)</f>
        <v>4704</v>
      </c>
      <c r="O102" s="898"/>
      <c r="P102" s="898"/>
      <c r="Q102" s="898"/>
      <c r="R102" s="898"/>
      <c r="S102" s="910"/>
      <c r="T102" s="945"/>
      <c r="U102" s="942"/>
      <c r="V102" s="942"/>
      <c r="W102" s="942"/>
      <c r="X102" s="934"/>
      <c r="Y102" s="889"/>
      <c r="Z102" s="923"/>
    </row>
    <row r="103" spans="5:26" ht="35.25" customHeight="1">
      <c r="E103" s="910"/>
      <c r="F103" s="898"/>
      <c r="G103" s="480" t="s">
        <v>256</v>
      </c>
      <c r="H103" s="454">
        <v>1176</v>
      </c>
      <c r="I103" s="454">
        <v>1176</v>
      </c>
      <c r="J103" s="454">
        <v>1176</v>
      </c>
      <c r="K103" s="454">
        <v>1176</v>
      </c>
      <c r="L103" s="454">
        <v>1176</v>
      </c>
      <c r="M103" s="456"/>
      <c r="N103" s="483">
        <f t="shared" si="1"/>
        <v>5880</v>
      </c>
      <c r="O103" s="898"/>
      <c r="P103" s="898"/>
      <c r="Q103" s="898"/>
      <c r="R103" s="898"/>
      <c r="S103" s="910"/>
      <c r="T103" s="945"/>
      <c r="U103" s="942"/>
      <c r="V103" s="942"/>
      <c r="W103" s="942"/>
      <c r="X103" s="934"/>
      <c r="Y103" s="889"/>
      <c r="Z103" s="923"/>
    </row>
    <row r="104" spans="5:26" ht="35.25" customHeight="1">
      <c r="E104" s="910"/>
      <c r="F104" s="898"/>
      <c r="G104" s="480" t="s">
        <v>257</v>
      </c>
      <c r="H104" s="454">
        <v>1176</v>
      </c>
      <c r="I104" s="454">
        <v>1176</v>
      </c>
      <c r="J104" s="454">
        <v>1176</v>
      </c>
      <c r="K104" s="454"/>
      <c r="L104" s="454"/>
      <c r="M104" s="456"/>
      <c r="N104" s="483">
        <f t="shared" si="1"/>
        <v>3528</v>
      </c>
      <c r="O104" s="898"/>
      <c r="P104" s="898"/>
      <c r="Q104" s="898"/>
      <c r="R104" s="898"/>
      <c r="S104" s="910"/>
      <c r="T104" s="945"/>
      <c r="U104" s="942"/>
      <c r="V104" s="942"/>
      <c r="W104" s="942"/>
      <c r="X104" s="934"/>
      <c r="Y104" s="889"/>
      <c r="Z104" s="923"/>
    </row>
    <row r="105" spans="5:26" ht="35.25" customHeight="1">
      <c r="E105" s="910"/>
      <c r="F105" s="898"/>
      <c r="G105" s="480" t="s">
        <v>258</v>
      </c>
      <c r="H105" s="454"/>
      <c r="I105" s="454">
        <v>1176</v>
      </c>
      <c r="J105" s="454">
        <v>1176</v>
      </c>
      <c r="K105" s="454">
        <v>1176</v>
      </c>
      <c r="L105" s="454">
        <v>1176</v>
      </c>
      <c r="M105" s="456"/>
      <c r="N105" s="483">
        <f t="shared" si="1"/>
        <v>4704</v>
      </c>
      <c r="O105" s="898"/>
      <c r="P105" s="898"/>
      <c r="Q105" s="898"/>
      <c r="R105" s="898"/>
      <c r="S105" s="910"/>
      <c r="T105" s="945"/>
      <c r="U105" s="942"/>
      <c r="V105" s="942"/>
      <c r="W105" s="942"/>
      <c r="X105" s="934"/>
      <c r="Y105" s="889"/>
      <c r="Z105" s="923"/>
    </row>
    <row r="106" spans="5:26" ht="35.25" customHeight="1">
      <c r="E106" s="910"/>
      <c r="F106" s="898" t="s">
        <v>160</v>
      </c>
      <c r="G106" s="480" t="s">
        <v>255</v>
      </c>
      <c r="H106" s="454">
        <v>650</v>
      </c>
      <c r="I106" s="454">
        <v>650</v>
      </c>
      <c r="J106" s="454">
        <v>650</v>
      </c>
      <c r="K106" s="454">
        <v>650</v>
      </c>
      <c r="L106" s="454">
        <v>0</v>
      </c>
      <c r="M106" s="456"/>
      <c r="N106" s="483">
        <f t="shared" si="1"/>
        <v>2600</v>
      </c>
      <c r="O106" s="898"/>
      <c r="P106" s="898"/>
      <c r="Q106" s="898"/>
      <c r="R106" s="898"/>
      <c r="S106" s="910"/>
      <c r="T106" s="945"/>
      <c r="U106" s="942"/>
      <c r="V106" s="942"/>
      <c r="W106" s="942"/>
      <c r="X106" s="934"/>
      <c r="Y106" s="889"/>
      <c r="Z106" s="923"/>
    </row>
    <row r="107" spans="5:26" ht="35.25" customHeight="1">
      <c r="E107" s="910"/>
      <c r="F107" s="898"/>
      <c r="G107" s="480" t="s">
        <v>256</v>
      </c>
      <c r="H107" s="454">
        <v>650</v>
      </c>
      <c r="I107" s="454">
        <v>650</v>
      </c>
      <c r="J107" s="454">
        <v>650</v>
      </c>
      <c r="K107" s="454">
        <v>650</v>
      </c>
      <c r="L107" s="454">
        <v>650</v>
      </c>
      <c r="M107" s="456"/>
      <c r="N107" s="483">
        <f t="shared" si="1"/>
        <v>3250</v>
      </c>
      <c r="O107" s="898"/>
      <c r="P107" s="898"/>
      <c r="Q107" s="898"/>
      <c r="R107" s="898"/>
      <c r="S107" s="910"/>
      <c r="T107" s="945"/>
      <c r="U107" s="942"/>
      <c r="V107" s="942"/>
      <c r="W107" s="942"/>
      <c r="X107" s="934"/>
      <c r="Y107" s="889"/>
      <c r="Z107" s="923"/>
    </row>
    <row r="108" spans="5:26" ht="35.25" customHeight="1">
      <c r="E108" s="910"/>
      <c r="F108" s="898"/>
      <c r="G108" s="480" t="s">
        <v>257</v>
      </c>
      <c r="H108" s="454">
        <v>650</v>
      </c>
      <c r="I108" s="454">
        <v>650</v>
      </c>
      <c r="J108" s="454">
        <v>650</v>
      </c>
      <c r="K108" s="454">
        <v>0</v>
      </c>
      <c r="L108" s="454">
        <v>0</v>
      </c>
      <c r="M108" s="456"/>
      <c r="N108" s="483">
        <f t="shared" si="1"/>
        <v>1950</v>
      </c>
      <c r="O108" s="898"/>
      <c r="P108" s="898"/>
      <c r="Q108" s="898"/>
      <c r="R108" s="898"/>
      <c r="S108" s="910"/>
      <c r="T108" s="945"/>
      <c r="U108" s="942"/>
      <c r="V108" s="942"/>
      <c r="W108" s="942"/>
      <c r="X108" s="934"/>
      <c r="Y108" s="889"/>
      <c r="Z108" s="923"/>
    </row>
    <row r="109" spans="5:26" ht="35.25" customHeight="1">
      <c r="E109" s="910"/>
      <c r="F109" s="898"/>
      <c r="G109" s="480" t="s">
        <v>258</v>
      </c>
      <c r="H109" s="454">
        <v>0</v>
      </c>
      <c r="I109" s="454">
        <v>650</v>
      </c>
      <c r="J109" s="454">
        <v>650</v>
      </c>
      <c r="K109" s="454">
        <v>650</v>
      </c>
      <c r="L109" s="454">
        <v>650</v>
      </c>
      <c r="M109" s="456"/>
      <c r="N109" s="483">
        <f t="shared" si="1"/>
        <v>2600</v>
      </c>
      <c r="O109" s="898"/>
      <c r="P109" s="898"/>
      <c r="Q109" s="898"/>
      <c r="R109" s="898"/>
      <c r="S109" s="910"/>
      <c r="T109" s="946"/>
      <c r="U109" s="942"/>
      <c r="V109" s="942"/>
      <c r="W109" s="942"/>
      <c r="X109" s="934"/>
      <c r="Y109" s="889"/>
      <c r="Z109" s="924"/>
    </row>
    <row r="110" spans="5:26" ht="35.25" customHeight="1">
      <c r="E110" s="910">
        <v>5</v>
      </c>
      <c r="F110" s="898" t="s">
        <v>181</v>
      </c>
      <c r="G110" s="480" t="s">
        <v>255</v>
      </c>
      <c r="H110" s="454">
        <v>1178</v>
      </c>
      <c r="I110" s="454">
        <v>1178</v>
      </c>
      <c r="J110" s="454">
        <v>1178</v>
      </c>
      <c r="K110" s="454">
        <v>1178</v>
      </c>
      <c r="L110" s="454">
        <v>0</v>
      </c>
      <c r="M110" s="456"/>
      <c r="N110" s="483">
        <f t="shared" si="1"/>
        <v>4712</v>
      </c>
      <c r="O110" s="922">
        <f>N110+N114</f>
        <v>8744</v>
      </c>
      <c r="P110" s="922">
        <f>N111+N115</f>
        <v>10930</v>
      </c>
      <c r="Q110" s="922">
        <f>N112+N116</f>
        <v>6558</v>
      </c>
      <c r="R110" s="922">
        <f>N113+N117</f>
        <v>8744</v>
      </c>
      <c r="S110" s="910">
        <f>SUM(O110:R110)</f>
        <v>34976</v>
      </c>
      <c r="T110" s="910">
        <v>1832</v>
      </c>
      <c r="U110" s="910">
        <v>2290</v>
      </c>
      <c r="V110" s="910">
        <v>1374</v>
      </c>
      <c r="W110" s="910">
        <v>1832</v>
      </c>
      <c r="X110" s="910">
        <f>SUM(T110:W110)</f>
        <v>7328</v>
      </c>
      <c r="Y110" s="857">
        <v>229</v>
      </c>
      <c r="Z110" s="922">
        <v>27648</v>
      </c>
    </row>
    <row r="111" spans="5:26" ht="35.25" customHeight="1">
      <c r="E111" s="910"/>
      <c r="F111" s="898"/>
      <c r="G111" s="480" t="s">
        <v>256</v>
      </c>
      <c r="H111" s="454">
        <v>1178</v>
      </c>
      <c r="I111" s="454">
        <v>1178</v>
      </c>
      <c r="J111" s="454">
        <v>1178</v>
      </c>
      <c r="K111" s="454">
        <v>1178</v>
      </c>
      <c r="L111" s="454">
        <v>1178</v>
      </c>
      <c r="M111" s="456"/>
      <c r="N111" s="483">
        <f t="shared" si="1"/>
        <v>5890</v>
      </c>
      <c r="O111" s="923"/>
      <c r="P111" s="923"/>
      <c r="Q111" s="923"/>
      <c r="R111" s="923"/>
      <c r="S111" s="910"/>
      <c r="T111" s="910"/>
      <c r="U111" s="910"/>
      <c r="V111" s="910"/>
      <c r="W111" s="910"/>
      <c r="X111" s="910"/>
      <c r="Y111" s="857"/>
      <c r="Z111" s="923"/>
    </row>
    <row r="112" spans="5:26" ht="35.25" customHeight="1">
      <c r="E112" s="910"/>
      <c r="F112" s="898"/>
      <c r="G112" s="480" t="s">
        <v>257</v>
      </c>
      <c r="H112" s="454">
        <v>1178</v>
      </c>
      <c r="I112" s="454">
        <v>1178</v>
      </c>
      <c r="J112" s="454">
        <v>1178</v>
      </c>
      <c r="K112" s="454">
        <v>0</v>
      </c>
      <c r="L112" s="454">
        <v>0</v>
      </c>
      <c r="M112" s="456"/>
      <c r="N112" s="483">
        <f t="shared" si="1"/>
        <v>3534</v>
      </c>
      <c r="O112" s="923"/>
      <c r="P112" s="923"/>
      <c r="Q112" s="923"/>
      <c r="R112" s="923"/>
      <c r="S112" s="910"/>
      <c r="T112" s="910"/>
      <c r="U112" s="910"/>
      <c r="V112" s="910"/>
      <c r="W112" s="910"/>
      <c r="X112" s="910"/>
      <c r="Y112" s="857"/>
      <c r="Z112" s="923"/>
    </row>
    <row r="113" spans="5:26" ht="35.25" customHeight="1">
      <c r="E113" s="910"/>
      <c r="F113" s="898"/>
      <c r="G113" s="480" t="s">
        <v>258</v>
      </c>
      <c r="H113" s="454">
        <v>0</v>
      </c>
      <c r="I113" s="454">
        <v>1178</v>
      </c>
      <c r="J113" s="454">
        <v>1178</v>
      </c>
      <c r="K113" s="454">
        <v>1178</v>
      </c>
      <c r="L113" s="454">
        <v>1178</v>
      </c>
      <c r="M113" s="456"/>
      <c r="N113" s="483">
        <f t="shared" si="1"/>
        <v>4712</v>
      </c>
      <c r="O113" s="923"/>
      <c r="P113" s="923"/>
      <c r="Q113" s="923"/>
      <c r="R113" s="923"/>
      <c r="S113" s="910"/>
      <c r="T113" s="910"/>
      <c r="U113" s="910"/>
      <c r="V113" s="910"/>
      <c r="W113" s="910"/>
      <c r="X113" s="910"/>
      <c r="Y113" s="857"/>
      <c r="Z113" s="923"/>
    </row>
    <row r="114" spans="5:26" ht="35.25" customHeight="1">
      <c r="E114" s="910"/>
      <c r="F114" s="898" t="s">
        <v>106</v>
      </c>
      <c r="G114" s="480" t="s">
        <v>255</v>
      </c>
      <c r="H114" s="454">
        <v>1008</v>
      </c>
      <c r="I114" s="454">
        <v>1008</v>
      </c>
      <c r="J114" s="454">
        <v>1008</v>
      </c>
      <c r="K114" s="454">
        <v>1008</v>
      </c>
      <c r="L114" s="454">
        <v>0</v>
      </c>
      <c r="M114" s="456"/>
      <c r="N114" s="483">
        <f t="shared" si="1"/>
        <v>4032</v>
      </c>
      <c r="O114" s="923"/>
      <c r="P114" s="923"/>
      <c r="Q114" s="923"/>
      <c r="R114" s="923"/>
      <c r="S114" s="910"/>
      <c r="T114" s="910"/>
      <c r="U114" s="910"/>
      <c r="V114" s="910"/>
      <c r="W114" s="910"/>
      <c r="X114" s="910"/>
      <c r="Y114" s="857"/>
      <c r="Z114" s="923"/>
    </row>
    <row r="115" spans="5:26" ht="35.25" customHeight="1">
      <c r="E115" s="910"/>
      <c r="F115" s="898"/>
      <c r="G115" s="480" t="s">
        <v>256</v>
      </c>
      <c r="H115" s="454">
        <v>1008</v>
      </c>
      <c r="I115" s="454">
        <v>1008</v>
      </c>
      <c r="J115" s="454">
        <v>1008</v>
      </c>
      <c r="K115" s="454">
        <v>1008</v>
      </c>
      <c r="L115" s="454">
        <v>1008</v>
      </c>
      <c r="M115" s="456"/>
      <c r="N115" s="483">
        <f t="shared" si="1"/>
        <v>5040</v>
      </c>
      <c r="O115" s="923"/>
      <c r="P115" s="923"/>
      <c r="Q115" s="923"/>
      <c r="R115" s="923"/>
      <c r="S115" s="910"/>
      <c r="T115" s="910"/>
      <c r="U115" s="910"/>
      <c r="V115" s="910"/>
      <c r="W115" s="910"/>
      <c r="X115" s="910"/>
      <c r="Y115" s="857"/>
      <c r="Z115" s="923"/>
    </row>
    <row r="116" spans="5:26" ht="35.25" customHeight="1">
      <c r="E116" s="910"/>
      <c r="F116" s="898"/>
      <c r="G116" s="480" t="s">
        <v>257</v>
      </c>
      <c r="H116" s="454">
        <v>1008</v>
      </c>
      <c r="I116" s="454">
        <v>1008</v>
      </c>
      <c r="J116" s="454">
        <v>1008</v>
      </c>
      <c r="K116" s="454"/>
      <c r="L116" s="454"/>
      <c r="M116" s="456"/>
      <c r="N116" s="483">
        <f t="shared" si="1"/>
        <v>3024</v>
      </c>
      <c r="O116" s="923"/>
      <c r="P116" s="923"/>
      <c r="Q116" s="923"/>
      <c r="R116" s="923"/>
      <c r="S116" s="910"/>
      <c r="T116" s="910"/>
      <c r="U116" s="910"/>
      <c r="V116" s="910"/>
      <c r="W116" s="910"/>
      <c r="X116" s="910"/>
      <c r="Y116" s="857"/>
      <c r="Z116" s="923"/>
    </row>
    <row r="117" spans="5:26" ht="35.25" customHeight="1">
      <c r="E117" s="910"/>
      <c r="F117" s="898"/>
      <c r="G117" s="480" t="s">
        <v>258</v>
      </c>
      <c r="H117" s="454"/>
      <c r="I117" s="454">
        <v>1008</v>
      </c>
      <c r="J117" s="454">
        <v>1008</v>
      </c>
      <c r="K117" s="454">
        <v>1008</v>
      </c>
      <c r="L117" s="454">
        <v>1008</v>
      </c>
      <c r="M117" s="456"/>
      <c r="N117" s="483">
        <f t="shared" si="1"/>
        <v>4032</v>
      </c>
      <c r="O117" s="924"/>
      <c r="P117" s="924"/>
      <c r="Q117" s="924"/>
      <c r="R117" s="924"/>
      <c r="S117" s="910"/>
      <c r="T117" s="910"/>
      <c r="U117" s="910"/>
      <c r="V117" s="910"/>
      <c r="W117" s="910"/>
      <c r="X117" s="910"/>
      <c r="Y117" s="857"/>
      <c r="Z117" s="924"/>
    </row>
    <row r="118" spans="5:26" ht="35.25" customHeight="1">
      <c r="E118" s="910">
        <v>7</v>
      </c>
      <c r="F118" s="898" t="s">
        <v>78</v>
      </c>
      <c r="G118" s="480" t="s">
        <v>255</v>
      </c>
      <c r="H118" s="454">
        <v>436</v>
      </c>
      <c r="I118" s="454">
        <v>436</v>
      </c>
      <c r="J118" s="454">
        <v>436</v>
      </c>
      <c r="K118" s="454">
        <v>436</v>
      </c>
      <c r="L118" s="454">
        <v>0</v>
      </c>
      <c r="M118" s="456"/>
      <c r="N118" s="483">
        <f t="shared" si="1"/>
        <v>1744</v>
      </c>
      <c r="O118" s="922">
        <f>N118+N122+N126+N130+N134</f>
        <v>10824</v>
      </c>
      <c r="P118" s="922">
        <v>13530</v>
      </c>
      <c r="Q118" s="922">
        <v>8118</v>
      </c>
      <c r="R118" s="922">
        <v>10824</v>
      </c>
      <c r="S118" s="910">
        <f>SUM(O118:R118)</f>
        <v>43296</v>
      </c>
      <c r="T118" s="910">
        <v>3120</v>
      </c>
      <c r="U118" s="910">
        <v>3900</v>
      </c>
      <c r="V118" s="910">
        <v>2340</v>
      </c>
      <c r="W118" s="910">
        <v>3120</v>
      </c>
      <c r="X118" s="922">
        <f>SUM(T118:W118)</f>
        <v>12480</v>
      </c>
      <c r="Y118" s="857">
        <v>390</v>
      </c>
      <c r="Z118" s="922">
        <v>17664</v>
      </c>
    </row>
    <row r="119" spans="5:26" ht="35.25" customHeight="1">
      <c r="E119" s="910"/>
      <c r="F119" s="898"/>
      <c r="G119" s="480" t="s">
        <v>256</v>
      </c>
      <c r="H119" s="454">
        <v>436</v>
      </c>
      <c r="I119" s="454">
        <v>436</v>
      </c>
      <c r="J119" s="454">
        <v>436</v>
      </c>
      <c r="K119" s="454">
        <v>436</v>
      </c>
      <c r="L119" s="454">
        <v>436</v>
      </c>
      <c r="M119" s="456"/>
      <c r="N119" s="483">
        <f t="shared" si="1"/>
        <v>2180</v>
      </c>
      <c r="O119" s="923"/>
      <c r="P119" s="923"/>
      <c r="Q119" s="923"/>
      <c r="R119" s="923"/>
      <c r="S119" s="910"/>
      <c r="T119" s="910"/>
      <c r="U119" s="910"/>
      <c r="V119" s="910"/>
      <c r="W119" s="910"/>
      <c r="X119" s="923"/>
      <c r="Y119" s="857"/>
      <c r="Z119" s="923"/>
    </row>
    <row r="120" spans="5:26" ht="35.25" customHeight="1">
      <c r="E120" s="910"/>
      <c r="F120" s="898"/>
      <c r="G120" s="480" t="s">
        <v>257</v>
      </c>
      <c r="H120" s="454">
        <v>436</v>
      </c>
      <c r="I120" s="454">
        <v>436</v>
      </c>
      <c r="J120" s="454">
        <v>436</v>
      </c>
      <c r="K120" s="454"/>
      <c r="L120" s="454"/>
      <c r="M120" s="456"/>
      <c r="N120" s="483">
        <f t="shared" si="1"/>
        <v>1308</v>
      </c>
      <c r="O120" s="923"/>
      <c r="P120" s="923"/>
      <c r="Q120" s="923"/>
      <c r="R120" s="923"/>
      <c r="S120" s="910"/>
      <c r="T120" s="910"/>
      <c r="U120" s="910"/>
      <c r="V120" s="910"/>
      <c r="W120" s="910"/>
      <c r="X120" s="923"/>
      <c r="Y120" s="857"/>
      <c r="Z120" s="923"/>
    </row>
    <row r="121" spans="5:26" ht="35.25" customHeight="1">
      <c r="E121" s="910"/>
      <c r="F121" s="898"/>
      <c r="G121" s="480" t="s">
        <v>258</v>
      </c>
      <c r="H121" s="454"/>
      <c r="I121" s="454">
        <v>436</v>
      </c>
      <c r="J121" s="454">
        <v>436</v>
      </c>
      <c r="K121" s="454">
        <v>436</v>
      </c>
      <c r="L121" s="454">
        <v>436</v>
      </c>
      <c r="M121" s="456"/>
      <c r="N121" s="483">
        <f t="shared" si="1"/>
        <v>1744</v>
      </c>
      <c r="O121" s="923"/>
      <c r="P121" s="923"/>
      <c r="Q121" s="923"/>
      <c r="R121" s="923"/>
      <c r="S121" s="910"/>
      <c r="T121" s="910"/>
      <c r="U121" s="910"/>
      <c r="V121" s="910"/>
      <c r="W121" s="910"/>
      <c r="X121" s="923"/>
      <c r="Y121" s="857"/>
      <c r="Z121" s="923"/>
    </row>
    <row r="122" spans="5:26" ht="35.25" customHeight="1">
      <c r="E122" s="910"/>
      <c r="F122" s="898" t="s">
        <v>127</v>
      </c>
      <c r="G122" s="480" t="s">
        <v>255</v>
      </c>
      <c r="H122" s="454">
        <v>464</v>
      </c>
      <c r="I122" s="454">
        <v>464</v>
      </c>
      <c r="J122" s="454">
        <v>464</v>
      </c>
      <c r="K122" s="454">
        <v>464</v>
      </c>
      <c r="L122" s="454"/>
      <c r="M122" s="456"/>
      <c r="N122" s="483">
        <f t="shared" si="1"/>
        <v>1856</v>
      </c>
      <c r="O122" s="923"/>
      <c r="P122" s="923"/>
      <c r="Q122" s="923"/>
      <c r="R122" s="923"/>
      <c r="S122" s="910"/>
      <c r="T122" s="910"/>
      <c r="U122" s="910"/>
      <c r="V122" s="910"/>
      <c r="W122" s="910"/>
      <c r="X122" s="923"/>
      <c r="Y122" s="857"/>
      <c r="Z122" s="923"/>
    </row>
    <row r="123" spans="5:26" ht="35.25" customHeight="1">
      <c r="E123" s="910"/>
      <c r="F123" s="898"/>
      <c r="G123" s="480" t="s">
        <v>256</v>
      </c>
      <c r="H123" s="454">
        <v>464</v>
      </c>
      <c r="I123" s="454">
        <v>464</v>
      </c>
      <c r="J123" s="454">
        <v>464</v>
      </c>
      <c r="K123" s="454">
        <v>464</v>
      </c>
      <c r="L123" s="454">
        <v>464</v>
      </c>
      <c r="M123" s="456"/>
      <c r="N123" s="483">
        <f t="shared" si="1"/>
        <v>2320</v>
      </c>
      <c r="O123" s="923"/>
      <c r="P123" s="923"/>
      <c r="Q123" s="923"/>
      <c r="R123" s="923"/>
      <c r="S123" s="910"/>
      <c r="T123" s="910"/>
      <c r="U123" s="910"/>
      <c r="V123" s="910"/>
      <c r="W123" s="910"/>
      <c r="X123" s="923"/>
      <c r="Y123" s="857"/>
      <c r="Z123" s="923"/>
    </row>
    <row r="124" spans="5:26" ht="35.25" customHeight="1">
      <c r="E124" s="910"/>
      <c r="F124" s="898"/>
      <c r="G124" s="480" t="s">
        <v>257</v>
      </c>
      <c r="H124" s="454">
        <v>464</v>
      </c>
      <c r="I124" s="454">
        <v>464</v>
      </c>
      <c r="J124" s="454">
        <v>464</v>
      </c>
      <c r="K124" s="454"/>
      <c r="L124" s="454"/>
      <c r="M124" s="456"/>
      <c r="N124" s="483">
        <f t="shared" si="1"/>
        <v>1392</v>
      </c>
      <c r="O124" s="923"/>
      <c r="P124" s="923"/>
      <c r="Q124" s="923"/>
      <c r="R124" s="923"/>
      <c r="S124" s="910"/>
      <c r="T124" s="910"/>
      <c r="U124" s="910"/>
      <c r="V124" s="910"/>
      <c r="W124" s="910"/>
      <c r="X124" s="923"/>
      <c r="Y124" s="857"/>
      <c r="Z124" s="923"/>
    </row>
    <row r="125" spans="5:26" ht="35.25" customHeight="1">
      <c r="E125" s="910"/>
      <c r="F125" s="898"/>
      <c r="G125" s="480" t="s">
        <v>258</v>
      </c>
      <c r="H125" s="454"/>
      <c r="I125" s="454">
        <v>464</v>
      </c>
      <c r="J125" s="454">
        <v>464</v>
      </c>
      <c r="K125" s="454">
        <v>464</v>
      </c>
      <c r="L125" s="454">
        <v>464</v>
      </c>
      <c r="M125" s="456"/>
      <c r="N125" s="483">
        <f t="shared" si="1"/>
        <v>1856</v>
      </c>
      <c r="O125" s="923"/>
      <c r="P125" s="923"/>
      <c r="Q125" s="923"/>
      <c r="R125" s="923"/>
      <c r="S125" s="910"/>
      <c r="T125" s="910"/>
      <c r="U125" s="910"/>
      <c r="V125" s="910"/>
      <c r="W125" s="910"/>
      <c r="X125" s="923"/>
      <c r="Y125" s="857"/>
      <c r="Z125" s="923"/>
    </row>
    <row r="126" spans="5:26" ht="35.25" customHeight="1">
      <c r="E126" s="910"/>
      <c r="F126" s="898" t="s">
        <v>61</v>
      </c>
      <c r="G126" s="480" t="s">
        <v>255</v>
      </c>
      <c r="H126" s="454">
        <v>300</v>
      </c>
      <c r="I126" s="454">
        <v>300</v>
      </c>
      <c r="J126" s="454">
        <v>300</v>
      </c>
      <c r="K126" s="454">
        <v>300</v>
      </c>
      <c r="L126" s="454"/>
      <c r="M126" s="456"/>
      <c r="N126" s="483">
        <f t="shared" si="1"/>
        <v>1200</v>
      </c>
      <c r="O126" s="923"/>
      <c r="P126" s="923"/>
      <c r="Q126" s="923"/>
      <c r="R126" s="923"/>
      <c r="S126" s="910"/>
      <c r="T126" s="910"/>
      <c r="U126" s="910"/>
      <c r="V126" s="910"/>
      <c r="W126" s="910"/>
      <c r="X126" s="923"/>
      <c r="Y126" s="857"/>
      <c r="Z126" s="923"/>
    </row>
    <row r="127" spans="5:26" ht="35.25" customHeight="1">
      <c r="E127" s="910"/>
      <c r="F127" s="898"/>
      <c r="G127" s="480" t="s">
        <v>256</v>
      </c>
      <c r="H127" s="454">
        <v>300</v>
      </c>
      <c r="I127" s="454">
        <v>300</v>
      </c>
      <c r="J127" s="454">
        <v>300</v>
      </c>
      <c r="K127" s="454">
        <v>300</v>
      </c>
      <c r="L127" s="454">
        <v>300</v>
      </c>
      <c r="M127" s="456"/>
      <c r="N127" s="483">
        <f t="shared" si="1"/>
        <v>1500</v>
      </c>
      <c r="O127" s="923"/>
      <c r="P127" s="923"/>
      <c r="Q127" s="923"/>
      <c r="R127" s="923"/>
      <c r="S127" s="910"/>
      <c r="T127" s="910"/>
      <c r="U127" s="910"/>
      <c r="V127" s="910"/>
      <c r="W127" s="910"/>
      <c r="X127" s="923"/>
      <c r="Y127" s="857"/>
      <c r="Z127" s="923"/>
    </row>
    <row r="128" spans="5:26" ht="35.25" customHeight="1">
      <c r="E128" s="910"/>
      <c r="F128" s="898"/>
      <c r="G128" s="480" t="s">
        <v>257</v>
      </c>
      <c r="H128" s="454">
        <v>300</v>
      </c>
      <c r="I128" s="454">
        <v>300</v>
      </c>
      <c r="J128" s="454">
        <v>300</v>
      </c>
      <c r="K128" s="454"/>
      <c r="L128" s="454"/>
      <c r="M128" s="456"/>
      <c r="N128" s="483">
        <f t="shared" si="1"/>
        <v>900</v>
      </c>
      <c r="O128" s="923"/>
      <c r="P128" s="923"/>
      <c r="Q128" s="923"/>
      <c r="R128" s="923"/>
      <c r="S128" s="910"/>
      <c r="T128" s="910"/>
      <c r="U128" s="910"/>
      <c r="V128" s="910"/>
      <c r="W128" s="910"/>
      <c r="X128" s="923"/>
      <c r="Y128" s="857"/>
      <c r="Z128" s="923"/>
    </row>
    <row r="129" spans="5:26" ht="35.25" customHeight="1">
      <c r="E129" s="910"/>
      <c r="F129" s="898"/>
      <c r="G129" s="480" t="s">
        <v>258</v>
      </c>
      <c r="H129" s="454"/>
      <c r="I129" s="454">
        <v>300</v>
      </c>
      <c r="J129" s="454">
        <v>300</v>
      </c>
      <c r="K129" s="454">
        <v>300</v>
      </c>
      <c r="L129" s="454">
        <v>300</v>
      </c>
      <c r="M129" s="456"/>
      <c r="N129" s="483">
        <f t="shared" si="1"/>
        <v>1200</v>
      </c>
      <c r="O129" s="923"/>
      <c r="P129" s="923"/>
      <c r="Q129" s="923"/>
      <c r="R129" s="923"/>
      <c r="S129" s="910"/>
      <c r="T129" s="910"/>
      <c r="U129" s="910"/>
      <c r="V129" s="910"/>
      <c r="W129" s="910"/>
      <c r="X129" s="923"/>
      <c r="Y129" s="857"/>
      <c r="Z129" s="923"/>
    </row>
    <row r="130" spans="5:26" ht="35.25" customHeight="1">
      <c r="E130" s="910"/>
      <c r="F130" s="898" t="s">
        <v>161</v>
      </c>
      <c r="G130" s="480" t="s">
        <v>255</v>
      </c>
      <c r="H130" s="454">
        <v>1338</v>
      </c>
      <c r="I130" s="454">
        <v>1338</v>
      </c>
      <c r="J130" s="454">
        <v>1338</v>
      </c>
      <c r="K130" s="454">
        <v>1338</v>
      </c>
      <c r="L130" s="454"/>
      <c r="M130" s="456"/>
      <c r="N130" s="483">
        <f t="shared" si="1"/>
        <v>5352</v>
      </c>
      <c r="O130" s="923"/>
      <c r="P130" s="923"/>
      <c r="Q130" s="923"/>
      <c r="R130" s="923"/>
      <c r="S130" s="910"/>
      <c r="T130" s="910"/>
      <c r="U130" s="910"/>
      <c r="V130" s="910"/>
      <c r="W130" s="910"/>
      <c r="X130" s="923"/>
      <c r="Y130" s="857"/>
      <c r="Z130" s="923"/>
    </row>
    <row r="131" spans="5:26" ht="35.25" customHeight="1">
      <c r="E131" s="910"/>
      <c r="F131" s="898"/>
      <c r="G131" s="480" t="s">
        <v>256</v>
      </c>
      <c r="H131" s="454">
        <v>1338</v>
      </c>
      <c r="I131" s="454">
        <v>1338</v>
      </c>
      <c r="J131" s="454">
        <v>1338</v>
      </c>
      <c r="K131" s="454">
        <v>1338</v>
      </c>
      <c r="L131" s="454">
        <v>1338</v>
      </c>
      <c r="M131" s="456"/>
      <c r="N131" s="483">
        <f t="shared" si="1"/>
        <v>6690</v>
      </c>
      <c r="O131" s="923"/>
      <c r="P131" s="923"/>
      <c r="Q131" s="923"/>
      <c r="R131" s="923"/>
      <c r="S131" s="910"/>
      <c r="T131" s="910"/>
      <c r="U131" s="910"/>
      <c r="V131" s="910"/>
      <c r="W131" s="910"/>
      <c r="X131" s="923"/>
      <c r="Y131" s="857"/>
      <c r="Z131" s="923"/>
    </row>
    <row r="132" spans="5:26" ht="35.25" customHeight="1">
      <c r="E132" s="910"/>
      <c r="F132" s="898"/>
      <c r="G132" s="480" t="s">
        <v>257</v>
      </c>
      <c r="H132" s="454">
        <v>1338</v>
      </c>
      <c r="I132" s="454">
        <v>1338</v>
      </c>
      <c r="J132" s="454">
        <v>1338</v>
      </c>
      <c r="K132" s="454"/>
      <c r="L132" s="454"/>
      <c r="M132" s="456"/>
      <c r="N132" s="483">
        <f t="shared" si="1"/>
        <v>4014</v>
      </c>
      <c r="O132" s="923"/>
      <c r="P132" s="923"/>
      <c r="Q132" s="923"/>
      <c r="R132" s="923"/>
      <c r="S132" s="910"/>
      <c r="T132" s="910"/>
      <c r="U132" s="910"/>
      <c r="V132" s="910"/>
      <c r="W132" s="910"/>
      <c r="X132" s="923"/>
      <c r="Y132" s="857"/>
      <c r="Z132" s="923"/>
    </row>
    <row r="133" spans="5:26" ht="35.25" customHeight="1">
      <c r="E133" s="910"/>
      <c r="F133" s="898"/>
      <c r="G133" s="480" t="s">
        <v>258</v>
      </c>
      <c r="H133" s="454"/>
      <c r="I133" s="454">
        <v>1338</v>
      </c>
      <c r="J133" s="454">
        <v>1338</v>
      </c>
      <c r="K133" s="454">
        <v>1338</v>
      </c>
      <c r="L133" s="454">
        <v>1338</v>
      </c>
      <c r="M133" s="456"/>
      <c r="N133" s="483">
        <f t="shared" si="1"/>
        <v>5352</v>
      </c>
      <c r="O133" s="923"/>
      <c r="P133" s="923"/>
      <c r="Q133" s="923"/>
      <c r="R133" s="923"/>
      <c r="S133" s="910"/>
      <c r="T133" s="910"/>
      <c r="U133" s="910"/>
      <c r="V133" s="910"/>
      <c r="W133" s="910"/>
      <c r="X133" s="923"/>
      <c r="Y133" s="857"/>
      <c r="Z133" s="923"/>
    </row>
    <row r="134" spans="5:26" ht="35.25" customHeight="1">
      <c r="E134" s="910"/>
      <c r="F134" s="898" t="s">
        <v>162</v>
      </c>
      <c r="G134" s="480" t="s">
        <v>255</v>
      </c>
      <c r="H134" s="454">
        <v>168</v>
      </c>
      <c r="I134" s="454">
        <v>168</v>
      </c>
      <c r="J134" s="454">
        <v>168</v>
      </c>
      <c r="K134" s="454">
        <v>168</v>
      </c>
      <c r="L134" s="454"/>
      <c r="M134" s="456"/>
      <c r="N134" s="483">
        <f>SUM(H134:M134)</f>
        <v>672</v>
      </c>
      <c r="O134" s="923"/>
      <c r="P134" s="923"/>
      <c r="Q134" s="923"/>
      <c r="R134" s="923"/>
      <c r="S134" s="910"/>
      <c r="T134" s="910"/>
      <c r="U134" s="910"/>
      <c r="V134" s="910"/>
      <c r="W134" s="910"/>
      <c r="X134" s="923"/>
      <c r="Y134" s="857"/>
      <c r="Z134" s="923"/>
    </row>
    <row r="135" spans="5:26" ht="35.25" customHeight="1">
      <c r="E135" s="910"/>
      <c r="F135" s="898"/>
      <c r="G135" s="480" t="s">
        <v>256</v>
      </c>
      <c r="H135" s="454">
        <v>168</v>
      </c>
      <c r="I135" s="454">
        <v>168</v>
      </c>
      <c r="J135" s="454">
        <v>168</v>
      </c>
      <c r="K135" s="454">
        <v>168</v>
      </c>
      <c r="L135" s="454">
        <v>168</v>
      </c>
      <c r="M135" s="456"/>
      <c r="N135" s="483">
        <f>SUM(H135:M135)</f>
        <v>840</v>
      </c>
      <c r="O135" s="923"/>
      <c r="P135" s="923"/>
      <c r="Q135" s="923"/>
      <c r="R135" s="923"/>
      <c r="S135" s="910"/>
      <c r="T135" s="910"/>
      <c r="U135" s="910"/>
      <c r="V135" s="910"/>
      <c r="W135" s="910"/>
      <c r="X135" s="923"/>
      <c r="Y135" s="857"/>
      <c r="Z135" s="923"/>
    </row>
    <row r="136" spans="5:26" ht="35.25" customHeight="1">
      <c r="E136" s="910"/>
      <c r="F136" s="898"/>
      <c r="G136" s="480" t="s">
        <v>257</v>
      </c>
      <c r="H136" s="454">
        <v>168</v>
      </c>
      <c r="I136" s="454">
        <v>168</v>
      </c>
      <c r="J136" s="454">
        <v>168</v>
      </c>
      <c r="K136" s="454"/>
      <c r="L136" s="454"/>
      <c r="M136" s="456"/>
      <c r="N136" s="483">
        <f>SUM(H136:M136)</f>
        <v>504</v>
      </c>
      <c r="O136" s="923"/>
      <c r="P136" s="923"/>
      <c r="Q136" s="923"/>
      <c r="R136" s="923"/>
      <c r="S136" s="910"/>
      <c r="T136" s="910"/>
      <c r="U136" s="910"/>
      <c r="V136" s="910"/>
      <c r="W136" s="910"/>
      <c r="X136" s="923"/>
      <c r="Y136" s="857"/>
      <c r="Z136" s="923"/>
    </row>
    <row r="137" spans="5:26" ht="35.25" customHeight="1">
      <c r="E137" s="910"/>
      <c r="F137" s="898"/>
      <c r="G137" s="480" t="s">
        <v>258</v>
      </c>
      <c r="H137" s="454"/>
      <c r="I137" s="454">
        <v>168</v>
      </c>
      <c r="J137" s="454">
        <v>168</v>
      </c>
      <c r="K137" s="454">
        <v>168</v>
      </c>
      <c r="L137" s="454">
        <v>168</v>
      </c>
      <c r="M137" s="456"/>
      <c r="N137" s="483">
        <f>SUM(H137:M137)</f>
        <v>672</v>
      </c>
      <c r="O137" s="924"/>
      <c r="P137" s="924"/>
      <c r="Q137" s="924"/>
      <c r="R137" s="924"/>
      <c r="S137" s="910"/>
      <c r="T137" s="910"/>
      <c r="U137" s="910"/>
      <c r="V137" s="910"/>
      <c r="W137" s="910"/>
      <c r="X137" s="924"/>
      <c r="Y137" s="857"/>
      <c r="Z137" s="924"/>
    </row>
    <row r="138" spans="5:26" ht="37.5" customHeight="1">
      <c r="O138" s="485">
        <f t="shared" ref="O138:Z138" si="2">SUM(O70:O137)</f>
        <v>58480</v>
      </c>
      <c r="P138" s="485">
        <f t="shared" si="2"/>
        <v>73100</v>
      </c>
      <c r="Q138" s="485">
        <f t="shared" si="2"/>
        <v>43860</v>
      </c>
      <c r="R138" s="485">
        <f t="shared" si="2"/>
        <v>58480</v>
      </c>
      <c r="S138" s="485">
        <f t="shared" si="2"/>
        <v>233920</v>
      </c>
      <c r="T138" s="485">
        <f t="shared" si="2"/>
        <v>17504</v>
      </c>
      <c r="U138" s="485">
        <f t="shared" si="2"/>
        <v>21880</v>
      </c>
      <c r="V138" s="485">
        <f t="shared" si="2"/>
        <v>13128</v>
      </c>
      <c r="W138" s="485">
        <f t="shared" si="2"/>
        <v>17504</v>
      </c>
      <c r="X138" s="485">
        <f t="shared" si="2"/>
        <v>70016</v>
      </c>
      <c r="Y138" s="337">
        <f t="shared" si="2"/>
        <v>2188</v>
      </c>
      <c r="Z138" s="545">
        <f t="shared" si="2"/>
        <v>108160</v>
      </c>
    </row>
  </sheetData>
  <mergeCells count="194">
    <mergeCell ref="A34:A65"/>
    <mergeCell ref="C42:C53"/>
    <mergeCell ref="C54:C57"/>
    <mergeCell ref="D38:D41"/>
    <mergeCell ref="D46:D49"/>
    <mergeCell ref="D42:D45"/>
    <mergeCell ref="C34:C41"/>
    <mergeCell ref="C58:C65"/>
    <mergeCell ref="B34:B65"/>
    <mergeCell ref="D50:D53"/>
    <mergeCell ref="D54:D57"/>
    <mergeCell ref="D34:D37"/>
    <mergeCell ref="Z118:Z137"/>
    <mergeCell ref="D58:D61"/>
    <mergeCell ref="E58:E61"/>
    <mergeCell ref="F58:F61"/>
    <mergeCell ref="R58:R61"/>
    <mergeCell ref="S58:S61"/>
    <mergeCell ref="T58:T61"/>
    <mergeCell ref="U58:U61"/>
    <mergeCell ref="Z70:Z81"/>
    <mergeCell ref="D62:D65"/>
    <mergeCell ref="E62:E65"/>
    <mergeCell ref="F62:F65"/>
    <mergeCell ref="R62:R65"/>
    <mergeCell ref="Y62:Y65"/>
    <mergeCell ref="T62:T65"/>
    <mergeCell ref="S62:S65"/>
    <mergeCell ref="V62:V65"/>
    <mergeCell ref="W62:W65"/>
    <mergeCell ref="Y58:Y61"/>
    <mergeCell ref="E70:E81"/>
    <mergeCell ref="E90:E109"/>
    <mergeCell ref="F90:F93"/>
    <mergeCell ref="S118:S137"/>
    <mergeCell ref="T118:T137"/>
    <mergeCell ref="Z110:Z117"/>
    <mergeCell ref="W54:W57"/>
    <mergeCell ref="X54:X57"/>
    <mergeCell ref="Y110:Y117"/>
    <mergeCell ref="T68:X68"/>
    <mergeCell ref="T110:T117"/>
    <mergeCell ref="U110:U117"/>
    <mergeCell ref="V110:V117"/>
    <mergeCell ref="W82:W89"/>
    <mergeCell ref="X90:X109"/>
    <mergeCell ref="Z82:Z89"/>
    <mergeCell ref="Z90:Z109"/>
    <mergeCell ref="X62:X65"/>
    <mergeCell ref="Y90:Y109"/>
    <mergeCell ref="U90:U109"/>
    <mergeCell ref="V90:V109"/>
    <mergeCell ref="V70:V81"/>
    <mergeCell ref="E38:E41"/>
    <mergeCell ref="F38:F41"/>
    <mergeCell ref="R38:R41"/>
    <mergeCell ref="S38:S41"/>
    <mergeCell ref="F54:F57"/>
    <mergeCell ref="U34:U37"/>
    <mergeCell ref="R34:R37"/>
    <mergeCell ref="R50:R53"/>
    <mergeCell ref="R54:R57"/>
    <mergeCell ref="T38:T41"/>
    <mergeCell ref="U50:U53"/>
    <mergeCell ref="E34:E37"/>
    <mergeCell ref="F34:F37"/>
    <mergeCell ref="E42:E45"/>
    <mergeCell ref="F42:F45"/>
    <mergeCell ref="G32:G33"/>
    <mergeCell ref="H32:Q32"/>
    <mergeCell ref="O118:O137"/>
    <mergeCell ref="U62:U65"/>
    <mergeCell ref="P82:P89"/>
    <mergeCell ref="Q118:Q137"/>
    <mergeCell ref="R118:R137"/>
    <mergeCell ref="A1:Y1"/>
    <mergeCell ref="A2:Y2"/>
    <mergeCell ref="M7:N7"/>
    <mergeCell ref="M8:N8"/>
    <mergeCell ref="A3:Y3"/>
    <mergeCell ref="M6:N6"/>
    <mergeCell ref="A4:W4"/>
    <mergeCell ref="M5:N5"/>
    <mergeCell ref="T34:T37"/>
    <mergeCell ref="E69:F69"/>
    <mergeCell ref="O7:R7"/>
    <mergeCell ref="N68:N69"/>
    <mergeCell ref="H68:J68"/>
    <mergeCell ref="T90:T109"/>
    <mergeCell ref="Q90:Q109"/>
    <mergeCell ref="F74:F77"/>
    <mergeCell ref="F78:F81"/>
    <mergeCell ref="H22:I22"/>
    <mergeCell ref="O82:O89"/>
    <mergeCell ref="P70:P81"/>
    <mergeCell ref="T54:T57"/>
    <mergeCell ref="S54:S57"/>
    <mergeCell ref="S70:S81"/>
    <mergeCell ref="S82:S89"/>
    <mergeCell ref="O70:O81"/>
    <mergeCell ref="U38:U41"/>
    <mergeCell ref="S42:S45"/>
    <mergeCell ref="T42:T45"/>
    <mergeCell ref="U42:U45"/>
    <mergeCell ref="T70:T81"/>
    <mergeCell ref="U70:U81"/>
    <mergeCell ref="P10:T10"/>
    <mergeCell ref="S32:U33"/>
    <mergeCell ref="V42:V45"/>
    <mergeCell ref="W34:W37"/>
    <mergeCell ref="X82:X89"/>
    <mergeCell ref="W90:W109"/>
    <mergeCell ref="R90:R109"/>
    <mergeCell ref="V38:V41"/>
    <mergeCell ref="W38:W41"/>
    <mergeCell ref="S34:S37"/>
    <mergeCell ref="R42:R45"/>
    <mergeCell ref="T82:T89"/>
    <mergeCell ref="U82:U89"/>
    <mergeCell ref="Y34:Y37"/>
    <mergeCell ref="Y38:Y41"/>
    <mergeCell ref="X38:X41"/>
    <mergeCell ref="X34:X37"/>
    <mergeCell ref="V34:V37"/>
    <mergeCell ref="V118:V137"/>
    <mergeCell ref="W118:W137"/>
    <mergeCell ref="Y118:Y137"/>
    <mergeCell ref="X110:X117"/>
    <mergeCell ref="W110:W117"/>
    <mergeCell ref="W70:W81"/>
    <mergeCell ref="V82:V89"/>
    <mergeCell ref="W42:W45"/>
    <mergeCell ref="W58:W61"/>
    <mergeCell ref="X118:X137"/>
    <mergeCell ref="U118:U137"/>
    <mergeCell ref="Y82:Y89"/>
    <mergeCell ref="Y42:Y45"/>
    <mergeCell ref="R46:R49"/>
    <mergeCell ref="S46:S49"/>
    <mergeCell ref="T46:T49"/>
    <mergeCell ref="U46:U49"/>
    <mergeCell ref="V46:V49"/>
    <mergeCell ref="W46:W49"/>
    <mergeCell ref="X46:X49"/>
    <mergeCell ref="U54:U57"/>
    <mergeCell ref="V54:V57"/>
    <mergeCell ref="X42:X45"/>
    <mergeCell ref="E118:E137"/>
    <mergeCell ref="F118:F121"/>
    <mergeCell ref="F122:F125"/>
    <mergeCell ref="F126:F129"/>
    <mergeCell ref="F130:F133"/>
    <mergeCell ref="F134:F137"/>
    <mergeCell ref="F106:F109"/>
    <mergeCell ref="Y46:Y49"/>
    <mergeCell ref="W50:W53"/>
    <mergeCell ref="X50:X53"/>
    <mergeCell ref="Y50:Y53"/>
    <mergeCell ref="V50:V53"/>
    <mergeCell ref="F86:F89"/>
    <mergeCell ref="Y54:Y57"/>
    <mergeCell ref="F50:F53"/>
    <mergeCell ref="T50:T53"/>
    <mergeCell ref="E46:E49"/>
    <mergeCell ref="F46:F49"/>
    <mergeCell ref="X58:X61"/>
    <mergeCell ref="E50:E53"/>
    <mergeCell ref="V58:V61"/>
    <mergeCell ref="X70:X81"/>
    <mergeCell ref="P118:P137"/>
    <mergeCell ref="Y70:Y81"/>
    <mergeCell ref="E110:E117"/>
    <mergeCell ref="F110:F113"/>
    <mergeCell ref="F114:F117"/>
    <mergeCell ref="F98:F101"/>
    <mergeCell ref="F94:F97"/>
    <mergeCell ref="S50:S53"/>
    <mergeCell ref="F102:F105"/>
    <mergeCell ref="Q110:Q117"/>
    <mergeCell ref="Q82:Q89"/>
    <mergeCell ref="F70:F73"/>
    <mergeCell ref="F82:F85"/>
    <mergeCell ref="E82:E89"/>
    <mergeCell ref="R110:R117"/>
    <mergeCell ref="P110:P117"/>
    <mergeCell ref="P90:P109"/>
    <mergeCell ref="Q70:Q81"/>
    <mergeCell ref="O90:O109"/>
    <mergeCell ref="S110:S117"/>
    <mergeCell ref="S90:S109"/>
    <mergeCell ref="E54:E57"/>
    <mergeCell ref="O110:O117"/>
    <mergeCell ref="R70:R81"/>
    <mergeCell ref="R82:R89"/>
  </mergeCells>
  <phoneticPr fontId="0" type="noConversion"/>
  <pageMargins left="0.2" right="0.19" top="0.2" bottom="0.19" header="0.2" footer="0.19"/>
  <pageSetup scale="24" orientation="landscape" r:id="rId1"/>
  <headerFooter alignWithMargins="0"/>
  <rowBreaks count="1" manualBreakCount="1">
    <brk id="66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38"/>
  <sheetViews>
    <sheetView view="pageBreakPreview" topLeftCell="A64" zoomScale="60" zoomScaleNormal="100" workbookViewId="0">
      <selection activeCell="D15" sqref="D15:E15"/>
    </sheetView>
  </sheetViews>
  <sheetFormatPr defaultRowHeight="12.75"/>
  <cols>
    <col min="1" max="1" width="20" customWidth="1"/>
    <col min="2" max="2" width="19" customWidth="1"/>
    <col min="3" max="3" width="20.140625" customWidth="1"/>
    <col min="4" max="4" width="24" customWidth="1"/>
    <col min="5" max="5" width="11" customWidth="1"/>
    <col min="6" max="6" width="16" customWidth="1"/>
    <col min="7" max="7" width="35.85546875" customWidth="1"/>
    <col min="8" max="8" width="16.28515625" customWidth="1"/>
    <col min="9" max="9" width="15.140625" customWidth="1"/>
    <col min="10" max="10" width="13.85546875" customWidth="1"/>
    <col min="11" max="11" width="14.5703125" customWidth="1"/>
    <col min="12" max="12" width="14.85546875" customWidth="1"/>
    <col min="13" max="13" width="10.42578125" customWidth="1"/>
    <col min="14" max="14" width="14.28515625" customWidth="1"/>
    <col min="15" max="15" width="13.140625" customWidth="1"/>
    <col min="16" max="16" width="11.7109375" customWidth="1"/>
    <col min="17" max="17" width="14.85546875" customWidth="1"/>
    <col min="18" max="18" width="17.140625" customWidth="1"/>
    <col min="19" max="19" width="21.7109375" customWidth="1"/>
    <col min="20" max="20" width="12.5703125" customWidth="1"/>
    <col min="21" max="21" width="20.28515625" customWidth="1"/>
    <col min="22" max="22" width="23.28515625" customWidth="1"/>
    <col min="23" max="23" width="23.140625" customWidth="1"/>
    <col min="24" max="24" width="24.42578125" customWidth="1"/>
    <col min="25" max="25" width="24.140625" customWidth="1"/>
    <col min="26" max="26" width="12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30" customHeight="1" thickBot="1">
      <c r="A5" s="515" t="s">
        <v>0</v>
      </c>
      <c r="B5" s="516"/>
      <c r="C5" s="517"/>
      <c r="D5" s="517"/>
      <c r="E5" s="458"/>
      <c r="F5" s="458"/>
      <c r="G5" s="458"/>
      <c r="H5" s="5"/>
      <c r="I5" s="5"/>
      <c r="J5" s="6"/>
      <c r="K5" s="6"/>
      <c r="L5" s="4"/>
      <c r="M5" s="880" t="s">
        <v>28</v>
      </c>
      <c r="N5" s="881"/>
      <c r="O5" s="387"/>
      <c r="P5" s="385"/>
      <c r="Q5" s="388"/>
      <c r="R5" s="388"/>
      <c r="S5" s="388"/>
      <c r="T5" s="388"/>
      <c r="U5" s="467"/>
      <c r="V5" s="468"/>
      <c r="W5" s="457" t="s">
        <v>20</v>
      </c>
      <c r="X5" s="466"/>
      <c r="Y5" s="10"/>
    </row>
    <row r="6" spans="1:25" ht="30" customHeight="1" thickBot="1">
      <c r="A6" s="518" t="s">
        <v>26</v>
      </c>
      <c r="B6" s="519"/>
      <c r="C6" s="519"/>
      <c r="D6" s="519"/>
      <c r="E6" s="234"/>
      <c r="F6" s="234"/>
      <c r="G6" s="234"/>
      <c r="H6" s="12"/>
      <c r="I6" s="12"/>
      <c r="J6" s="13"/>
      <c r="K6" s="13"/>
      <c r="L6" s="14"/>
      <c r="M6" s="902" t="s">
        <v>2</v>
      </c>
      <c r="N6" s="903"/>
      <c r="O6" s="393"/>
      <c r="P6" s="323"/>
      <c r="Q6" s="323"/>
      <c r="R6" s="323"/>
      <c r="S6" s="323"/>
      <c r="T6" s="388"/>
      <c r="U6" s="467"/>
      <c r="V6" s="470"/>
      <c r="W6" s="471"/>
      <c r="X6" s="296"/>
      <c r="Y6" s="19"/>
    </row>
    <row r="7" spans="1:25" ht="30" customHeight="1" thickBot="1">
      <c r="A7" s="520" t="s">
        <v>97</v>
      </c>
      <c r="B7" s="521"/>
      <c r="C7" s="521"/>
      <c r="D7" s="521"/>
      <c r="E7" s="459"/>
      <c r="F7" s="459"/>
      <c r="G7" s="459"/>
      <c r="H7" s="22"/>
      <c r="I7" s="22"/>
      <c r="J7" s="23"/>
      <c r="K7" s="23"/>
      <c r="L7" s="24"/>
      <c r="M7" s="900" t="s">
        <v>67</v>
      </c>
      <c r="N7" s="901"/>
      <c r="O7" s="904"/>
      <c r="P7" s="901"/>
      <c r="Q7" s="901"/>
      <c r="R7" s="901"/>
      <c r="S7" s="400"/>
      <c r="T7" s="388"/>
      <c r="U7" s="467"/>
      <c r="V7" s="472"/>
      <c r="W7" s="514" t="s">
        <v>263</v>
      </c>
      <c r="X7" s="473"/>
      <c r="Y7" s="29"/>
    </row>
    <row r="8" spans="1:25" ht="30" customHeight="1">
      <c r="A8" s="522" t="s">
        <v>34</v>
      </c>
      <c r="B8" s="523"/>
      <c r="C8" s="523"/>
      <c r="D8" s="523"/>
      <c r="E8" s="460"/>
      <c r="F8" s="460"/>
      <c r="G8" s="460"/>
      <c r="H8" s="32"/>
      <c r="I8" s="32"/>
      <c r="J8" s="33"/>
      <c r="K8" s="33"/>
      <c r="L8" s="34"/>
      <c r="M8" s="880" t="s">
        <v>36</v>
      </c>
      <c r="N8" s="881"/>
      <c r="O8" s="385" t="s">
        <v>64</v>
      </c>
      <c r="P8" s="388"/>
      <c r="Q8" s="388"/>
      <c r="R8" s="388"/>
      <c r="S8" s="388"/>
      <c r="T8" s="388"/>
      <c r="U8" s="474"/>
      <c r="V8" s="474"/>
      <c r="W8" s="475"/>
      <c r="X8" s="475"/>
      <c r="Y8" s="9"/>
    </row>
    <row r="9" spans="1:25" ht="30" customHeight="1">
      <c r="A9" s="524" t="s">
        <v>64</v>
      </c>
      <c r="B9" s="519"/>
      <c r="C9" s="519"/>
      <c r="D9" s="519"/>
      <c r="E9" s="234"/>
      <c r="F9" s="234"/>
      <c r="G9" s="234"/>
      <c r="H9" s="12"/>
      <c r="I9" s="12"/>
      <c r="J9" s="17"/>
      <c r="K9" s="17"/>
      <c r="L9" s="14"/>
      <c r="M9" s="325"/>
      <c r="N9" s="392"/>
      <c r="O9" s="411" t="s">
        <v>65</v>
      </c>
      <c r="P9" s="321"/>
      <c r="Q9" s="321"/>
      <c r="R9" s="321"/>
      <c r="S9" s="321"/>
      <c r="T9" s="321"/>
      <c r="U9" s="476"/>
      <c r="V9" s="476"/>
      <c r="W9" s="469"/>
      <c r="X9" s="469"/>
      <c r="Y9" s="57"/>
    </row>
    <row r="10" spans="1:25" ht="30" customHeight="1" thickBot="1">
      <c r="A10" s="524" t="s">
        <v>65</v>
      </c>
      <c r="B10" s="519"/>
      <c r="C10" s="519"/>
      <c r="D10" s="519"/>
      <c r="E10" s="234"/>
      <c r="F10" s="234"/>
      <c r="G10" s="234"/>
      <c r="H10" s="12"/>
      <c r="I10" s="12"/>
      <c r="J10" s="17"/>
      <c r="K10" s="17"/>
      <c r="L10" s="14"/>
      <c r="M10" s="413" t="s">
        <v>38</v>
      </c>
      <c r="N10" s="414"/>
      <c r="O10" s="335"/>
      <c r="P10" s="885"/>
      <c r="Q10" s="885"/>
      <c r="R10" s="885"/>
      <c r="S10" s="885"/>
      <c r="T10" s="885"/>
      <c r="U10" s="246"/>
      <c r="V10" s="514" t="s">
        <v>263</v>
      </c>
      <c r="W10" s="246"/>
      <c r="X10" s="246"/>
      <c r="Y10" s="121"/>
    </row>
    <row r="11" spans="1:25" ht="30" customHeight="1">
      <c r="A11" s="524" t="s">
        <v>66</v>
      </c>
      <c r="B11" s="525"/>
      <c r="C11" s="525"/>
      <c r="D11" s="525"/>
      <c r="E11" s="461"/>
      <c r="F11" s="461"/>
      <c r="G11" s="462"/>
      <c r="H11" s="12"/>
      <c r="I11" s="15"/>
      <c r="J11" s="15"/>
      <c r="K11" s="17"/>
      <c r="L11" s="12"/>
      <c r="M11" s="322" t="s">
        <v>39</v>
      </c>
      <c r="N11" s="321"/>
      <c r="O11" s="318"/>
      <c r="P11" s="321" t="s">
        <v>40</v>
      </c>
      <c r="Q11" s="393"/>
      <c r="R11" s="321"/>
      <c r="S11" s="321"/>
      <c r="T11" s="321"/>
      <c r="U11" s="233"/>
      <c r="V11" s="233"/>
      <c r="W11" s="477"/>
      <c r="X11" s="477"/>
      <c r="Y11" s="47"/>
    </row>
    <row r="12" spans="1:25" ht="30" customHeight="1">
      <c r="A12" s="524" t="s">
        <v>63</v>
      </c>
      <c r="B12" s="525"/>
      <c r="C12" s="525"/>
      <c r="D12" s="525"/>
      <c r="E12" s="461"/>
      <c r="F12" s="461"/>
      <c r="G12" s="461"/>
      <c r="H12" s="12"/>
      <c r="I12" s="15"/>
      <c r="J12" s="15"/>
      <c r="K12" s="17"/>
      <c r="L12" s="12"/>
      <c r="M12" s="322" t="s">
        <v>37</v>
      </c>
      <c r="N12" s="321"/>
      <c r="O12" s="321"/>
      <c r="P12" s="321" t="s">
        <v>30</v>
      </c>
      <c r="Q12" s="321"/>
      <c r="R12" s="393"/>
      <c r="S12" s="321"/>
      <c r="T12" s="321"/>
      <c r="U12" s="233"/>
      <c r="V12" s="233"/>
      <c r="W12" s="233"/>
      <c r="X12" s="469"/>
      <c r="Y12" s="57"/>
    </row>
    <row r="13" spans="1:25" ht="30" customHeight="1">
      <c r="A13" s="522" t="s">
        <v>35</v>
      </c>
      <c r="B13" s="526"/>
      <c r="C13" s="526"/>
      <c r="D13" s="526"/>
      <c r="E13" s="463"/>
      <c r="F13" s="463"/>
      <c r="G13" s="463"/>
      <c r="H13" s="32"/>
      <c r="I13" s="43"/>
      <c r="J13" s="33"/>
      <c r="K13" s="33"/>
      <c r="L13" s="118"/>
      <c r="M13" s="393" t="s">
        <v>3</v>
      </c>
      <c r="N13" s="321"/>
      <c r="O13" s="321"/>
      <c r="P13" s="321" t="s">
        <v>76</v>
      </c>
      <c r="Q13" s="321"/>
      <c r="R13" s="321"/>
      <c r="S13" s="321"/>
      <c r="T13" s="321"/>
      <c r="U13" s="233"/>
      <c r="V13" s="233"/>
      <c r="W13" s="296"/>
      <c r="X13" s="233"/>
      <c r="Y13" s="45"/>
    </row>
    <row r="14" spans="1:25" ht="30" customHeight="1">
      <c r="A14" s="524" t="s">
        <v>62</v>
      </c>
      <c r="B14" s="525"/>
      <c r="C14" s="525"/>
      <c r="D14" s="525"/>
      <c r="E14" s="461"/>
      <c r="F14" s="461"/>
      <c r="G14" s="462"/>
      <c r="H14" s="12"/>
      <c r="I14" s="15"/>
      <c r="J14" s="15"/>
      <c r="K14" s="17"/>
      <c r="L14" s="119"/>
      <c r="M14" s="393" t="s">
        <v>4</v>
      </c>
      <c r="N14" s="275"/>
      <c r="O14" s="393"/>
      <c r="P14" s="321"/>
      <c r="Q14" s="321"/>
      <c r="R14" s="321"/>
      <c r="S14" s="321"/>
      <c r="T14" s="321"/>
      <c r="U14" s="233"/>
      <c r="V14" s="233"/>
      <c r="W14" s="233"/>
      <c r="X14" s="233"/>
      <c r="Y14" s="45"/>
    </row>
    <row r="15" spans="1:25" ht="30" customHeight="1">
      <c r="A15" s="524" t="s">
        <v>63</v>
      </c>
      <c r="B15" s="525"/>
      <c r="C15" s="525"/>
      <c r="D15" s="525"/>
      <c r="E15" s="461"/>
      <c r="F15" s="464"/>
      <c r="G15" s="461"/>
      <c r="H15" s="12"/>
      <c r="I15" s="15"/>
      <c r="J15" s="15"/>
      <c r="K15" s="17"/>
      <c r="L15" s="115"/>
      <c r="M15" s="393" t="s">
        <v>5</v>
      </c>
      <c r="N15" s="321"/>
      <c r="O15" s="318"/>
      <c r="P15" s="321" t="s">
        <v>31</v>
      </c>
      <c r="Q15" s="393"/>
      <c r="R15" s="321"/>
      <c r="S15" s="321"/>
      <c r="T15" s="321"/>
      <c r="U15" s="233"/>
      <c r="V15" s="233"/>
      <c r="W15" s="233"/>
      <c r="X15" s="233"/>
      <c r="Y15" s="45"/>
    </row>
    <row r="16" spans="1:25" ht="20.100000000000001" customHeight="1">
      <c r="A16" s="505"/>
      <c r="B16" s="506"/>
      <c r="C16" s="506"/>
      <c r="D16" s="506"/>
      <c r="E16" s="465"/>
      <c r="F16" s="465"/>
      <c r="G16" s="465"/>
      <c r="H16" s="22"/>
      <c r="I16" s="25"/>
      <c r="J16" s="25"/>
      <c r="K16" s="23"/>
      <c r="L16" s="117"/>
      <c r="M16" s="427" t="s">
        <v>68</v>
      </c>
      <c r="N16" s="425"/>
      <c r="O16" s="397"/>
      <c r="P16" s="425"/>
      <c r="Q16" s="427"/>
      <c r="R16" s="425"/>
      <c r="S16" s="425"/>
      <c r="T16" s="425"/>
      <c r="U16" s="478"/>
      <c r="V16" s="478"/>
      <c r="W16" s="478"/>
      <c r="X16" s="478"/>
      <c r="Y16" s="123"/>
    </row>
    <row r="17" spans="1:25" ht="24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429" t="s">
        <v>32</v>
      </c>
      <c r="R17" s="234"/>
      <c r="S17" s="12"/>
      <c r="T17" s="12"/>
      <c r="U17" s="15"/>
      <c r="V17" s="15"/>
      <c r="W17" s="15"/>
      <c r="X17" s="13"/>
      <c r="Y17" s="57"/>
    </row>
    <row r="18" spans="1:25" ht="24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47" t="s">
        <v>249</v>
      </c>
      <c r="R18" s="234"/>
      <c r="S18" s="180"/>
      <c r="T18" s="12"/>
      <c r="U18" s="15"/>
      <c r="V18" s="15"/>
      <c r="W18" s="15"/>
      <c r="X18" s="13"/>
      <c r="Y18" s="57"/>
    </row>
    <row r="19" spans="1:25" ht="24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430" t="s">
        <v>137</v>
      </c>
      <c r="R19" s="233"/>
      <c r="S19" s="179"/>
      <c r="T19" s="15"/>
      <c r="U19" s="15"/>
      <c r="V19" s="15"/>
      <c r="W19" s="15"/>
      <c r="X19" s="13"/>
      <c r="Y19" s="57"/>
    </row>
    <row r="20" spans="1:25" ht="24.95" customHeight="1">
      <c r="A20" s="53"/>
      <c r="B20" s="12"/>
      <c r="C20" s="54"/>
      <c r="D20" s="54"/>
      <c r="E20" s="54"/>
      <c r="F20" s="12"/>
      <c r="G20" s="58"/>
      <c r="H20" s="432" t="s">
        <v>80</v>
      </c>
      <c r="I20" s="504"/>
      <c r="J20" s="527"/>
      <c r="K20" s="528"/>
      <c r="L20" s="528"/>
      <c r="M20" s="528"/>
      <c r="N20" s="528"/>
      <c r="O20" s="504"/>
      <c r="P20" s="12"/>
      <c r="Q20" s="431" t="s">
        <v>248</v>
      </c>
      <c r="R20" s="234"/>
      <c r="S20" s="180"/>
      <c r="T20" s="15"/>
      <c r="U20" s="15"/>
      <c r="V20" s="15"/>
      <c r="W20" s="15"/>
      <c r="X20" s="13"/>
      <c r="Y20" s="57"/>
    </row>
    <row r="21" spans="1:25" ht="24.95" customHeight="1">
      <c r="A21" s="53"/>
      <c r="B21" s="12"/>
      <c r="C21" s="54"/>
      <c r="D21" s="54"/>
      <c r="E21" s="54"/>
      <c r="F21" s="12"/>
      <c r="G21" s="58"/>
      <c r="H21" s="198" t="s">
        <v>247</v>
      </c>
      <c r="I21" s="504"/>
      <c r="J21" s="527"/>
      <c r="K21" s="528"/>
      <c r="L21" s="528"/>
      <c r="M21" s="528"/>
      <c r="N21" s="528"/>
      <c r="O21" s="504"/>
      <c r="P21" s="12"/>
      <c r="Q21" s="260"/>
      <c r="R21" s="180"/>
      <c r="S21" s="180"/>
      <c r="T21" s="15"/>
      <c r="U21" s="15"/>
      <c r="V21" s="15"/>
      <c r="W21" s="15"/>
      <c r="X21" s="13"/>
      <c r="Y21" s="57"/>
    </row>
    <row r="22" spans="1:25" ht="24.95" customHeight="1">
      <c r="A22" s="53"/>
      <c r="B22" s="12"/>
      <c r="C22" s="54"/>
      <c r="D22" s="54"/>
      <c r="E22" s="54"/>
      <c r="F22" s="12"/>
      <c r="G22" s="12"/>
      <c r="H22" s="947" t="s">
        <v>24</v>
      </c>
      <c r="I22" s="948"/>
      <c r="J22" s="200">
        <v>36</v>
      </c>
      <c r="K22" s="200">
        <v>38</v>
      </c>
      <c r="L22" s="200">
        <v>40</v>
      </c>
      <c r="M22" s="200">
        <v>42</v>
      </c>
      <c r="N22" s="200">
        <v>44</v>
      </c>
      <c r="O22" s="201" t="s">
        <v>11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24.95" customHeight="1">
      <c r="A23" s="53"/>
      <c r="B23" s="12"/>
      <c r="C23" s="12"/>
      <c r="D23" s="12"/>
      <c r="E23" s="12"/>
      <c r="F23" s="12"/>
      <c r="G23" s="12"/>
      <c r="H23" s="529" t="s">
        <v>251</v>
      </c>
      <c r="I23" s="530"/>
      <c r="J23" s="202">
        <v>2</v>
      </c>
      <c r="K23" s="202">
        <v>2</v>
      </c>
      <c r="L23" s="202">
        <v>2</v>
      </c>
      <c r="M23" s="202">
        <v>2</v>
      </c>
      <c r="N23" s="202">
        <v>0</v>
      </c>
      <c r="O23" s="531">
        <f>SUM(J23:N23)</f>
        <v>8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24.95" customHeight="1">
      <c r="A24" s="53"/>
      <c r="B24" s="12"/>
      <c r="C24" s="12"/>
      <c r="D24" s="12"/>
      <c r="E24" s="12"/>
      <c r="F24" s="12"/>
      <c r="G24" s="12"/>
      <c r="H24" s="529" t="s">
        <v>252</v>
      </c>
      <c r="I24" s="530"/>
      <c r="J24" s="202">
        <v>2</v>
      </c>
      <c r="K24" s="202">
        <v>2</v>
      </c>
      <c r="L24" s="202">
        <v>2</v>
      </c>
      <c r="M24" s="202">
        <v>2</v>
      </c>
      <c r="N24" s="202">
        <v>2</v>
      </c>
      <c r="O24" s="203">
        <f>SUM(J24:N24)</f>
        <v>10</v>
      </c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24.95" customHeight="1">
      <c r="A25" s="53"/>
      <c r="B25" s="12"/>
      <c r="C25" s="12"/>
      <c r="D25" s="12"/>
      <c r="E25" s="12"/>
      <c r="F25" s="12"/>
      <c r="G25" s="12"/>
      <c r="H25" s="529" t="s">
        <v>253</v>
      </c>
      <c r="I25" s="530"/>
      <c r="J25" s="202">
        <v>2</v>
      </c>
      <c r="K25" s="202">
        <v>2</v>
      </c>
      <c r="L25" s="202">
        <v>2</v>
      </c>
      <c r="M25" s="202">
        <v>0</v>
      </c>
      <c r="N25" s="202">
        <v>0</v>
      </c>
      <c r="O25" s="203">
        <f>SUM(J25:N25)</f>
        <v>6</v>
      </c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24.95" customHeight="1">
      <c r="A26" s="53"/>
      <c r="B26" s="12"/>
      <c r="C26" s="12"/>
      <c r="D26" s="12"/>
      <c r="E26" s="12"/>
      <c r="F26" s="12"/>
      <c r="G26" s="12"/>
      <c r="H26" s="529" t="s">
        <v>55</v>
      </c>
      <c r="I26" s="530"/>
      <c r="J26" s="202">
        <v>0</v>
      </c>
      <c r="K26" s="202">
        <v>2</v>
      </c>
      <c r="L26" s="202">
        <v>2</v>
      </c>
      <c r="M26" s="202">
        <v>2</v>
      </c>
      <c r="N26" s="202">
        <v>2</v>
      </c>
      <c r="O26" s="203">
        <f>SUM(J26:N26)</f>
        <v>8</v>
      </c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24.95" customHeight="1">
      <c r="A27" s="53"/>
      <c r="B27" s="12"/>
      <c r="C27" s="12"/>
      <c r="D27" s="12"/>
      <c r="E27" s="12"/>
      <c r="F27" s="12"/>
      <c r="G27" s="12"/>
      <c r="H27" s="200"/>
      <c r="I27" s="532"/>
      <c r="J27" s="200"/>
      <c r="K27" s="200"/>
      <c r="L27" s="203"/>
      <c r="M27" s="200"/>
      <c r="N27" s="200"/>
      <c r="O27" s="203">
        <f>SUM(O23:O26)</f>
        <v>32</v>
      </c>
      <c r="P27" s="12"/>
      <c r="Q27" s="52"/>
      <c r="R27" s="12"/>
      <c r="S27" s="12"/>
      <c r="T27" s="12"/>
      <c r="U27" s="15"/>
      <c r="V27" s="15"/>
      <c r="W27" s="15"/>
      <c r="X27" s="13"/>
      <c r="Y27" s="57"/>
    </row>
    <row r="28" spans="1:25" ht="24.95" customHeight="1">
      <c r="A28" s="53"/>
      <c r="B28" s="12"/>
      <c r="C28" s="12"/>
      <c r="D28" s="12"/>
      <c r="E28" s="12"/>
      <c r="F28" s="12"/>
      <c r="G28" s="12"/>
      <c r="H28" s="533" t="s">
        <v>6</v>
      </c>
      <c r="I28" s="534" t="s">
        <v>165</v>
      </c>
      <c r="J28" s="535">
        <v>14.5</v>
      </c>
      <c r="K28" s="536" t="s">
        <v>17</v>
      </c>
      <c r="L28" s="536"/>
      <c r="M28" s="536"/>
      <c r="N28" s="536"/>
      <c r="O28" s="203"/>
      <c r="P28" s="12"/>
      <c r="Q28" s="52"/>
      <c r="R28" s="12"/>
      <c r="S28" s="12"/>
      <c r="T28" s="12"/>
      <c r="U28" s="15"/>
      <c r="V28" s="15"/>
      <c r="W28" s="15"/>
      <c r="X28" s="13"/>
      <c r="Y28" s="57"/>
    </row>
    <row r="29" spans="1:25" ht="24.95" customHeight="1">
      <c r="A29" s="53"/>
      <c r="B29" s="12"/>
      <c r="C29" s="12"/>
      <c r="D29" s="12"/>
      <c r="E29" s="12"/>
      <c r="F29" s="12"/>
      <c r="G29" s="12"/>
      <c r="H29" s="537" t="s">
        <v>7</v>
      </c>
      <c r="I29" s="538" t="s">
        <v>1</v>
      </c>
      <c r="J29" s="539">
        <v>13</v>
      </c>
      <c r="K29" s="536" t="s">
        <v>17</v>
      </c>
      <c r="L29" s="536"/>
      <c r="M29" s="536"/>
      <c r="N29" s="536"/>
      <c r="O29" s="536"/>
      <c r="P29" s="12"/>
      <c r="Q29" s="52"/>
      <c r="R29" s="12"/>
      <c r="S29" s="12"/>
      <c r="T29" s="12"/>
      <c r="U29" s="15"/>
      <c r="V29" s="15"/>
      <c r="W29" s="15"/>
      <c r="X29" s="13"/>
      <c r="Y29" s="57"/>
    </row>
    <row r="30" spans="1:25" ht="24.95" customHeight="1">
      <c r="A30" s="53"/>
      <c r="B30" s="12"/>
      <c r="C30" s="12"/>
      <c r="D30" s="12"/>
      <c r="E30" s="12"/>
      <c r="F30" s="12"/>
      <c r="G30" s="12"/>
      <c r="H30" s="537" t="s">
        <v>8</v>
      </c>
      <c r="I30" s="538" t="s">
        <v>1</v>
      </c>
      <c r="J30" s="540" t="s">
        <v>250</v>
      </c>
      <c r="K30" s="541"/>
      <c r="L30" s="542"/>
      <c r="M30" s="542"/>
      <c r="N30" s="542"/>
      <c r="O30" s="543"/>
      <c r="P30" s="12"/>
      <c r="Q30" s="52"/>
      <c r="R30" s="12"/>
      <c r="S30" s="12"/>
      <c r="T30" s="12"/>
      <c r="U30" s="15"/>
      <c r="V30" s="15"/>
      <c r="W30" s="15"/>
      <c r="X30" s="13"/>
      <c r="Y30" s="57"/>
    </row>
    <row r="31" spans="1:25" ht="24.95" customHeight="1">
      <c r="A31" s="53"/>
      <c r="B31" s="12"/>
      <c r="C31" s="12"/>
      <c r="D31" s="12"/>
      <c r="E31" s="12"/>
      <c r="F31" s="12"/>
      <c r="G31" s="12"/>
      <c r="H31" s="243"/>
      <c r="I31" s="244"/>
      <c r="J31" s="245"/>
      <c r="K31" s="246"/>
      <c r="L31" s="267"/>
      <c r="M31" s="267"/>
      <c r="N31" s="267"/>
      <c r="O31" s="268"/>
      <c r="P31" s="12"/>
      <c r="Q31" s="52"/>
      <c r="R31" s="12"/>
      <c r="S31" s="12"/>
      <c r="T31" s="12"/>
      <c r="U31" s="15"/>
      <c r="V31" s="15"/>
      <c r="W31" s="15"/>
      <c r="X31" s="13"/>
      <c r="Y31" s="57"/>
    </row>
    <row r="32" spans="1:25" s="197" customFormat="1" ht="41.25" customHeight="1">
      <c r="A32" s="347" t="s">
        <v>48</v>
      </c>
      <c r="B32" s="347" t="s">
        <v>49</v>
      </c>
      <c r="C32" s="347" t="s">
        <v>260</v>
      </c>
      <c r="D32" s="347" t="s">
        <v>52</v>
      </c>
      <c r="E32" s="347"/>
      <c r="F32" s="507"/>
      <c r="G32" s="949" t="s">
        <v>9</v>
      </c>
      <c r="H32" s="882" t="s">
        <v>24</v>
      </c>
      <c r="I32" s="883"/>
      <c r="J32" s="883"/>
      <c r="K32" s="883"/>
      <c r="L32" s="883"/>
      <c r="M32" s="883"/>
      <c r="N32" s="883"/>
      <c r="O32" s="883"/>
      <c r="P32" s="883"/>
      <c r="Q32" s="884"/>
      <c r="R32" s="347" t="s">
        <v>10</v>
      </c>
      <c r="S32" s="886" t="s">
        <v>25</v>
      </c>
      <c r="T32" s="886"/>
      <c r="U32" s="886"/>
      <c r="V32" s="347" t="s">
        <v>11</v>
      </c>
      <c r="W32" s="347" t="s">
        <v>11</v>
      </c>
      <c r="X32" s="348" t="s">
        <v>16</v>
      </c>
      <c r="Y32" s="348" t="s">
        <v>18</v>
      </c>
    </row>
    <row r="33" spans="1:25" s="197" customFormat="1" ht="45" customHeight="1">
      <c r="A33" s="508" t="s">
        <v>12</v>
      </c>
      <c r="B33" s="509" t="s">
        <v>12</v>
      </c>
      <c r="C33" s="509" t="s">
        <v>165</v>
      </c>
      <c r="D33" s="510" t="s">
        <v>53</v>
      </c>
      <c r="E33" s="507"/>
      <c r="F33" s="507"/>
      <c r="G33" s="949"/>
      <c r="H33" s="353">
        <v>36</v>
      </c>
      <c r="I33" s="353">
        <v>38</v>
      </c>
      <c r="J33" s="353">
        <v>40</v>
      </c>
      <c r="K33" s="353">
        <v>42</v>
      </c>
      <c r="L33" s="353">
        <v>44</v>
      </c>
      <c r="M33" s="200"/>
      <c r="N33" s="201"/>
      <c r="O33" s="203"/>
      <c r="P33" s="203"/>
      <c r="Q33" s="203"/>
      <c r="R33" s="509" t="s">
        <v>13</v>
      </c>
      <c r="S33" s="886"/>
      <c r="T33" s="886"/>
      <c r="U33" s="886"/>
      <c r="V33" s="347" t="s">
        <v>14</v>
      </c>
      <c r="W33" s="347" t="s">
        <v>15</v>
      </c>
      <c r="X33" s="348" t="s">
        <v>17</v>
      </c>
      <c r="Y33" s="348" t="s">
        <v>17</v>
      </c>
    </row>
    <row r="34" spans="1:25" s="197" customFormat="1" ht="39.950000000000003" customHeight="1">
      <c r="A34" s="959" t="s">
        <v>254</v>
      </c>
      <c r="B34" s="960">
        <v>78374</v>
      </c>
      <c r="C34" s="936">
        <v>1</v>
      </c>
      <c r="D34" s="958" t="s">
        <v>77</v>
      </c>
      <c r="E34" s="893"/>
      <c r="F34" s="893"/>
      <c r="G34" s="488" t="s">
        <v>251</v>
      </c>
      <c r="H34" s="481">
        <v>2</v>
      </c>
      <c r="I34" s="481">
        <v>2</v>
      </c>
      <c r="J34" s="481">
        <v>2</v>
      </c>
      <c r="K34" s="481">
        <v>2</v>
      </c>
      <c r="L34" s="481">
        <v>0</v>
      </c>
      <c r="M34" s="489"/>
      <c r="N34" s="481"/>
      <c r="O34" s="353"/>
      <c r="P34" s="353"/>
      <c r="Q34" s="353"/>
      <c r="R34" s="936">
        <f>H34+I34+J34+K34+H35+I35+J35+K35+L35+H36+I36+J36+I37+J37+L37+K37</f>
        <v>32</v>
      </c>
      <c r="S34" s="919">
        <v>3381</v>
      </c>
      <c r="T34" s="931"/>
      <c r="U34" s="939">
        <v>3521</v>
      </c>
      <c r="V34" s="919">
        <v>141</v>
      </c>
      <c r="W34" s="919">
        <f>V34*R34</f>
        <v>4512</v>
      </c>
      <c r="X34" s="928">
        <f>V34*J29</f>
        <v>1833</v>
      </c>
      <c r="Y34" s="928">
        <f>V34*J28</f>
        <v>2044.5</v>
      </c>
    </row>
    <row r="35" spans="1:25" s="197" customFormat="1" ht="39.950000000000003" customHeight="1">
      <c r="A35" s="959"/>
      <c r="B35" s="960"/>
      <c r="C35" s="937"/>
      <c r="D35" s="958"/>
      <c r="E35" s="893"/>
      <c r="F35" s="893"/>
      <c r="G35" s="490" t="s">
        <v>252</v>
      </c>
      <c r="H35" s="481">
        <v>2</v>
      </c>
      <c r="I35" s="481">
        <v>2</v>
      </c>
      <c r="J35" s="481">
        <v>2</v>
      </c>
      <c r="K35" s="481">
        <v>2</v>
      </c>
      <c r="L35" s="481">
        <v>2</v>
      </c>
      <c r="M35" s="489"/>
      <c r="N35" s="481"/>
      <c r="O35" s="481"/>
      <c r="P35" s="481"/>
      <c r="Q35" s="481"/>
      <c r="R35" s="937"/>
      <c r="S35" s="920"/>
      <c r="T35" s="932"/>
      <c r="U35" s="940"/>
      <c r="V35" s="920"/>
      <c r="W35" s="920"/>
      <c r="X35" s="929"/>
      <c r="Y35" s="929"/>
    </row>
    <row r="36" spans="1:25" s="197" customFormat="1" ht="39.950000000000003" customHeight="1">
      <c r="A36" s="959"/>
      <c r="B36" s="960"/>
      <c r="C36" s="937"/>
      <c r="D36" s="958"/>
      <c r="E36" s="893"/>
      <c r="F36" s="893"/>
      <c r="G36" s="488" t="s">
        <v>253</v>
      </c>
      <c r="H36" s="353">
        <v>2</v>
      </c>
      <c r="I36" s="353">
        <v>2</v>
      </c>
      <c r="J36" s="353">
        <v>2</v>
      </c>
      <c r="K36" s="353">
        <v>0</v>
      </c>
      <c r="L36" s="353">
        <v>0</v>
      </c>
      <c r="M36" s="491"/>
      <c r="N36" s="353"/>
      <c r="O36" s="353"/>
      <c r="P36" s="353"/>
      <c r="Q36" s="353"/>
      <c r="R36" s="937"/>
      <c r="S36" s="920"/>
      <c r="T36" s="932"/>
      <c r="U36" s="940"/>
      <c r="V36" s="920"/>
      <c r="W36" s="920"/>
      <c r="X36" s="929"/>
      <c r="Y36" s="929"/>
    </row>
    <row r="37" spans="1:25" s="197" customFormat="1" ht="39.950000000000003" customHeight="1">
      <c r="A37" s="959"/>
      <c r="B37" s="960"/>
      <c r="C37" s="938"/>
      <c r="D37" s="958"/>
      <c r="E37" s="893"/>
      <c r="F37" s="893"/>
      <c r="G37" s="488" t="s">
        <v>55</v>
      </c>
      <c r="H37" s="353">
        <v>0</v>
      </c>
      <c r="I37" s="353">
        <v>2</v>
      </c>
      <c r="J37" s="353">
        <v>2</v>
      </c>
      <c r="K37" s="353">
        <v>2</v>
      </c>
      <c r="L37" s="353">
        <v>2</v>
      </c>
      <c r="M37" s="491"/>
      <c r="N37" s="353"/>
      <c r="O37" s="353"/>
      <c r="P37" s="353"/>
      <c r="Q37" s="353"/>
      <c r="R37" s="938"/>
      <c r="S37" s="921"/>
      <c r="T37" s="933"/>
      <c r="U37" s="941"/>
      <c r="V37" s="921"/>
      <c r="W37" s="921"/>
      <c r="X37" s="930"/>
      <c r="Y37" s="930"/>
    </row>
    <row r="38" spans="1:25" s="197" customFormat="1" ht="39.950000000000003" customHeight="1">
      <c r="A38" s="959"/>
      <c r="B38" s="960"/>
      <c r="C38" s="936">
        <v>4</v>
      </c>
      <c r="D38" s="958" t="s">
        <v>60</v>
      </c>
      <c r="E38" s="893"/>
      <c r="F38" s="893"/>
      <c r="G38" s="488" t="s">
        <v>251</v>
      </c>
      <c r="H38" s="481">
        <v>2</v>
      </c>
      <c r="I38" s="481">
        <v>2</v>
      </c>
      <c r="J38" s="481">
        <v>2</v>
      </c>
      <c r="K38" s="481">
        <v>2</v>
      </c>
      <c r="L38" s="481">
        <v>0</v>
      </c>
      <c r="M38" s="489"/>
      <c r="N38" s="481"/>
      <c r="O38" s="353"/>
      <c r="P38" s="353"/>
      <c r="Q38" s="353"/>
      <c r="R38" s="936">
        <f>H38+I38+J38+K38+H39+I39+J39+K39+L39+H40+I40+J40+I41+J41+L41+K41</f>
        <v>32</v>
      </c>
      <c r="S38" s="919">
        <v>3522</v>
      </c>
      <c r="T38" s="931"/>
      <c r="U38" s="939">
        <v>3560</v>
      </c>
      <c r="V38" s="919">
        <v>39</v>
      </c>
      <c r="W38" s="919">
        <f>V38*R38</f>
        <v>1248</v>
      </c>
      <c r="X38" s="928">
        <f>V38*J29</f>
        <v>507</v>
      </c>
      <c r="Y38" s="928">
        <f>V38*J28</f>
        <v>565.5</v>
      </c>
    </row>
    <row r="39" spans="1:25" s="197" customFormat="1" ht="39.950000000000003" customHeight="1">
      <c r="A39" s="959"/>
      <c r="B39" s="960"/>
      <c r="C39" s="937"/>
      <c r="D39" s="958"/>
      <c r="E39" s="893"/>
      <c r="F39" s="893"/>
      <c r="G39" s="490" t="s">
        <v>252</v>
      </c>
      <c r="H39" s="481">
        <v>2</v>
      </c>
      <c r="I39" s="481">
        <v>2</v>
      </c>
      <c r="J39" s="481">
        <v>2</v>
      </c>
      <c r="K39" s="481">
        <v>2</v>
      </c>
      <c r="L39" s="481">
        <v>2</v>
      </c>
      <c r="M39" s="489"/>
      <c r="N39" s="481"/>
      <c r="O39" s="481"/>
      <c r="P39" s="481"/>
      <c r="Q39" s="481"/>
      <c r="R39" s="937"/>
      <c r="S39" s="920"/>
      <c r="T39" s="932"/>
      <c r="U39" s="940"/>
      <c r="V39" s="920"/>
      <c r="W39" s="920"/>
      <c r="X39" s="929"/>
      <c r="Y39" s="929"/>
    </row>
    <row r="40" spans="1:25" s="197" customFormat="1" ht="39.950000000000003" customHeight="1">
      <c r="A40" s="959"/>
      <c r="B40" s="960"/>
      <c r="C40" s="937"/>
      <c r="D40" s="958"/>
      <c r="E40" s="893"/>
      <c r="F40" s="893"/>
      <c r="G40" s="488" t="s">
        <v>253</v>
      </c>
      <c r="H40" s="353">
        <v>2</v>
      </c>
      <c r="I40" s="353">
        <v>2</v>
      </c>
      <c r="J40" s="353">
        <v>2</v>
      </c>
      <c r="K40" s="353">
        <v>0</v>
      </c>
      <c r="L40" s="353">
        <v>0</v>
      </c>
      <c r="M40" s="491"/>
      <c r="N40" s="353"/>
      <c r="O40" s="353"/>
      <c r="P40" s="353"/>
      <c r="Q40" s="353"/>
      <c r="R40" s="937"/>
      <c r="S40" s="920"/>
      <c r="T40" s="932"/>
      <c r="U40" s="940"/>
      <c r="V40" s="920"/>
      <c r="W40" s="920"/>
      <c r="X40" s="929"/>
      <c r="Y40" s="929"/>
    </row>
    <row r="41" spans="1:25" s="197" customFormat="1" ht="39.950000000000003" customHeight="1">
      <c r="A41" s="959"/>
      <c r="B41" s="960"/>
      <c r="C41" s="937"/>
      <c r="D41" s="958"/>
      <c r="E41" s="893"/>
      <c r="F41" s="893"/>
      <c r="G41" s="488" t="s">
        <v>55</v>
      </c>
      <c r="H41" s="353">
        <v>0</v>
      </c>
      <c r="I41" s="353">
        <v>2</v>
      </c>
      <c r="J41" s="353">
        <v>2</v>
      </c>
      <c r="K41" s="353">
        <v>2</v>
      </c>
      <c r="L41" s="353">
        <v>2</v>
      </c>
      <c r="M41" s="491"/>
      <c r="N41" s="353"/>
      <c r="O41" s="353"/>
      <c r="P41" s="353"/>
      <c r="Q41" s="353"/>
      <c r="R41" s="938"/>
      <c r="S41" s="921"/>
      <c r="T41" s="933"/>
      <c r="U41" s="941"/>
      <c r="V41" s="921"/>
      <c r="W41" s="921"/>
      <c r="X41" s="930"/>
      <c r="Y41" s="930"/>
    </row>
    <row r="42" spans="1:25" s="197" customFormat="1" ht="39.950000000000003" customHeight="1">
      <c r="A42" s="959"/>
      <c r="B42" s="960"/>
      <c r="C42" s="937">
        <v>5</v>
      </c>
      <c r="D42" s="958" t="s">
        <v>262</v>
      </c>
      <c r="E42" s="893"/>
      <c r="F42" s="893"/>
      <c r="G42" s="488" t="s">
        <v>251</v>
      </c>
      <c r="H42" s="481">
        <v>2</v>
      </c>
      <c r="I42" s="481">
        <v>2</v>
      </c>
      <c r="J42" s="481">
        <v>2</v>
      </c>
      <c r="K42" s="481">
        <v>2</v>
      </c>
      <c r="L42" s="481">
        <v>0</v>
      </c>
      <c r="M42" s="489"/>
      <c r="N42" s="481"/>
      <c r="O42" s="353"/>
      <c r="P42" s="353"/>
      <c r="Q42" s="353"/>
      <c r="R42" s="936">
        <f>H42+I42+J42+K42+H43+I43+J43+K43+L43+H44+I44+J44+I45+J45+L45+K45</f>
        <v>32</v>
      </c>
      <c r="S42" s="919">
        <v>3561</v>
      </c>
      <c r="T42" s="931"/>
      <c r="U42" s="939">
        <v>3789</v>
      </c>
      <c r="V42" s="919">
        <v>229</v>
      </c>
      <c r="W42" s="919">
        <f>V42*R42</f>
        <v>7328</v>
      </c>
      <c r="X42" s="928">
        <f>V42*J29</f>
        <v>2977</v>
      </c>
      <c r="Y42" s="928">
        <f>V42*J28</f>
        <v>3320.5</v>
      </c>
    </row>
    <row r="43" spans="1:25" s="197" customFormat="1" ht="39.950000000000003" customHeight="1">
      <c r="A43" s="959"/>
      <c r="B43" s="960"/>
      <c r="C43" s="937"/>
      <c r="D43" s="958"/>
      <c r="E43" s="893"/>
      <c r="F43" s="893"/>
      <c r="G43" s="490" t="s">
        <v>252</v>
      </c>
      <c r="H43" s="481">
        <v>2</v>
      </c>
      <c r="I43" s="481">
        <v>2</v>
      </c>
      <c r="J43" s="481">
        <v>2</v>
      </c>
      <c r="K43" s="481">
        <v>2</v>
      </c>
      <c r="L43" s="481">
        <v>2</v>
      </c>
      <c r="M43" s="489"/>
      <c r="N43" s="481"/>
      <c r="O43" s="481"/>
      <c r="P43" s="481"/>
      <c r="Q43" s="481"/>
      <c r="R43" s="937"/>
      <c r="S43" s="920"/>
      <c r="T43" s="932"/>
      <c r="U43" s="940"/>
      <c r="V43" s="920"/>
      <c r="W43" s="920"/>
      <c r="X43" s="929"/>
      <c r="Y43" s="929"/>
    </row>
    <row r="44" spans="1:25" s="197" customFormat="1" ht="39.950000000000003" customHeight="1">
      <c r="A44" s="959"/>
      <c r="B44" s="960"/>
      <c r="C44" s="937"/>
      <c r="D44" s="958"/>
      <c r="E44" s="893"/>
      <c r="F44" s="893"/>
      <c r="G44" s="488" t="s">
        <v>253</v>
      </c>
      <c r="H44" s="353">
        <v>2</v>
      </c>
      <c r="I44" s="353">
        <v>2</v>
      </c>
      <c r="J44" s="353">
        <v>2</v>
      </c>
      <c r="K44" s="353">
        <v>0</v>
      </c>
      <c r="L44" s="353">
        <v>0</v>
      </c>
      <c r="M44" s="491"/>
      <c r="N44" s="353"/>
      <c r="O44" s="353"/>
      <c r="P44" s="353"/>
      <c r="Q44" s="353"/>
      <c r="R44" s="937"/>
      <c r="S44" s="920"/>
      <c r="T44" s="932"/>
      <c r="U44" s="940"/>
      <c r="V44" s="920"/>
      <c r="W44" s="920"/>
      <c r="X44" s="929"/>
      <c r="Y44" s="929"/>
    </row>
    <row r="45" spans="1:25" s="197" customFormat="1" ht="39.950000000000003" customHeight="1">
      <c r="A45" s="959"/>
      <c r="B45" s="960"/>
      <c r="C45" s="937"/>
      <c r="D45" s="958"/>
      <c r="E45" s="893"/>
      <c r="F45" s="893"/>
      <c r="G45" s="488" t="s">
        <v>55</v>
      </c>
      <c r="H45" s="353">
        <v>0</v>
      </c>
      <c r="I45" s="353">
        <v>2</v>
      </c>
      <c r="J45" s="353">
        <v>2</v>
      </c>
      <c r="K45" s="353">
        <v>2</v>
      </c>
      <c r="L45" s="353">
        <v>2</v>
      </c>
      <c r="M45" s="491"/>
      <c r="N45" s="353"/>
      <c r="O45" s="353"/>
      <c r="P45" s="353"/>
      <c r="Q45" s="353"/>
      <c r="R45" s="938"/>
      <c r="S45" s="921"/>
      <c r="T45" s="933"/>
      <c r="U45" s="941"/>
      <c r="V45" s="921"/>
      <c r="W45" s="921"/>
      <c r="X45" s="930"/>
      <c r="Y45" s="930"/>
    </row>
    <row r="46" spans="1:25" s="197" customFormat="1" ht="39.950000000000003" customHeight="1">
      <c r="A46" s="959"/>
      <c r="B46" s="960"/>
      <c r="C46" s="937">
        <v>7</v>
      </c>
      <c r="D46" s="958" t="s">
        <v>127</v>
      </c>
      <c r="E46" s="893"/>
      <c r="F46" s="893"/>
      <c r="G46" s="488" t="s">
        <v>251</v>
      </c>
      <c r="H46" s="481">
        <v>2</v>
      </c>
      <c r="I46" s="481">
        <v>2</v>
      </c>
      <c r="J46" s="481">
        <v>2</v>
      </c>
      <c r="K46" s="481">
        <v>2</v>
      </c>
      <c r="L46" s="481">
        <v>0</v>
      </c>
      <c r="M46" s="489"/>
      <c r="N46" s="481"/>
      <c r="O46" s="353"/>
      <c r="P46" s="353"/>
      <c r="Q46" s="353"/>
      <c r="R46" s="936">
        <f>H46+I46+J46+K46+H47+I47+J47+K47+L47+H48+I48+J48+I49+J49+L49+K49</f>
        <v>32</v>
      </c>
      <c r="S46" s="919">
        <v>3790</v>
      </c>
      <c r="T46" s="931"/>
      <c r="U46" s="939">
        <v>3921</v>
      </c>
      <c r="V46" s="919">
        <v>132</v>
      </c>
      <c r="W46" s="919">
        <f>V46*R46</f>
        <v>4224</v>
      </c>
      <c r="X46" s="928">
        <f>V46*J29</f>
        <v>1716</v>
      </c>
      <c r="Y46" s="928">
        <f>V46*J28</f>
        <v>1914</v>
      </c>
    </row>
    <row r="47" spans="1:25" s="197" customFormat="1" ht="39.950000000000003" customHeight="1">
      <c r="A47" s="959"/>
      <c r="B47" s="960"/>
      <c r="C47" s="937"/>
      <c r="D47" s="958"/>
      <c r="E47" s="893"/>
      <c r="F47" s="893"/>
      <c r="G47" s="490" t="s">
        <v>252</v>
      </c>
      <c r="H47" s="481">
        <v>2</v>
      </c>
      <c r="I47" s="481">
        <v>2</v>
      </c>
      <c r="J47" s="481">
        <v>2</v>
      </c>
      <c r="K47" s="481">
        <v>2</v>
      </c>
      <c r="L47" s="481">
        <v>2</v>
      </c>
      <c r="M47" s="489"/>
      <c r="N47" s="481"/>
      <c r="O47" s="481"/>
      <c r="P47" s="481"/>
      <c r="Q47" s="481"/>
      <c r="R47" s="937"/>
      <c r="S47" s="920"/>
      <c r="T47" s="932"/>
      <c r="U47" s="940"/>
      <c r="V47" s="920"/>
      <c r="W47" s="920"/>
      <c r="X47" s="929"/>
      <c r="Y47" s="929"/>
    </row>
    <row r="48" spans="1:25" s="197" customFormat="1" ht="39.950000000000003" customHeight="1">
      <c r="A48" s="959"/>
      <c r="B48" s="960"/>
      <c r="C48" s="937"/>
      <c r="D48" s="958"/>
      <c r="E48" s="893"/>
      <c r="F48" s="893"/>
      <c r="G48" s="488" t="s">
        <v>253</v>
      </c>
      <c r="H48" s="353">
        <v>2</v>
      </c>
      <c r="I48" s="353">
        <v>2</v>
      </c>
      <c r="J48" s="353">
        <v>2</v>
      </c>
      <c r="K48" s="353">
        <v>0</v>
      </c>
      <c r="L48" s="353">
        <v>0</v>
      </c>
      <c r="M48" s="491"/>
      <c r="N48" s="353"/>
      <c r="O48" s="353"/>
      <c r="P48" s="353"/>
      <c r="Q48" s="353"/>
      <c r="R48" s="937"/>
      <c r="S48" s="920"/>
      <c r="T48" s="932"/>
      <c r="U48" s="940"/>
      <c r="V48" s="920"/>
      <c r="W48" s="920"/>
      <c r="X48" s="929"/>
      <c r="Y48" s="929"/>
    </row>
    <row r="49" spans="1:26" s="197" customFormat="1" ht="39.950000000000003" customHeight="1">
      <c r="A49" s="959"/>
      <c r="B49" s="960"/>
      <c r="C49" s="937"/>
      <c r="D49" s="958"/>
      <c r="E49" s="893"/>
      <c r="F49" s="893"/>
      <c r="G49" s="488" t="s">
        <v>55</v>
      </c>
      <c r="H49" s="353">
        <v>0</v>
      </c>
      <c r="I49" s="353">
        <v>2</v>
      </c>
      <c r="J49" s="353">
        <v>2</v>
      </c>
      <c r="K49" s="353">
        <v>2</v>
      </c>
      <c r="L49" s="353">
        <v>2</v>
      </c>
      <c r="M49" s="491"/>
      <c r="N49" s="353"/>
      <c r="O49" s="353"/>
      <c r="P49" s="353"/>
      <c r="Q49" s="353"/>
      <c r="R49" s="938"/>
      <c r="S49" s="921"/>
      <c r="T49" s="933"/>
      <c r="U49" s="941"/>
      <c r="V49" s="921"/>
      <c r="W49" s="921"/>
      <c r="X49" s="930"/>
      <c r="Y49" s="930"/>
    </row>
    <row r="50" spans="1:26" s="197" customFormat="1" ht="39.950000000000003" customHeight="1">
      <c r="A50" s="959"/>
      <c r="B50" s="960"/>
      <c r="C50" s="937"/>
      <c r="D50" s="958" t="s">
        <v>264</v>
      </c>
      <c r="E50" s="893"/>
      <c r="F50" s="893"/>
      <c r="G50" s="488" t="s">
        <v>251</v>
      </c>
      <c r="H50" s="481">
        <v>2</v>
      </c>
      <c r="I50" s="481">
        <v>2</v>
      </c>
      <c r="J50" s="481">
        <v>2</v>
      </c>
      <c r="K50" s="481">
        <v>2</v>
      </c>
      <c r="L50" s="481">
        <v>0</v>
      </c>
      <c r="M50" s="489"/>
      <c r="N50" s="481"/>
      <c r="O50" s="353"/>
      <c r="P50" s="353"/>
      <c r="Q50" s="353"/>
      <c r="R50" s="936">
        <f>H50+I50+J50+K50+H51+I51+J51+K51+L51+H52+I52+J52+I53+J53+L53+K53</f>
        <v>32</v>
      </c>
      <c r="S50" s="919">
        <v>3922</v>
      </c>
      <c r="T50" s="931"/>
      <c r="U50" s="939">
        <v>4179</v>
      </c>
      <c r="V50" s="919">
        <v>258</v>
      </c>
      <c r="W50" s="919">
        <f>V50*R50</f>
        <v>8256</v>
      </c>
      <c r="X50" s="928">
        <f>V50*J29</f>
        <v>3354</v>
      </c>
      <c r="Y50" s="928">
        <f>V50*J28</f>
        <v>3741</v>
      </c>
    </row>
    <row r="51" spans="1:26" s="197" customFormat="1" ht="39.950000000000003" customHeight="1">
      <c r="A51" s="959"/>
      <c r="B51" s="960"/>
      <c r="C51" s="937"/>
      <c r="D51" s="958"/>
      <c r="E51" s="893"/>
      <c r="F51" s="893"/>
      <c r="G51" s="490" t="s">
        <v>252</v>
      </c>
      <c r="H51" s="481">
        <v>2</v>
      </c>
      <c r="I51" s="481">
        <v>2</v>
      </c>
      <c r="J51" s="481">
        <v>2</v>
      </c>
      <c r="K51" s="481">
        <v>2</v>
      </c>
      <c r="L51" s="481">
        <v>2</v>
      </c>
      <c r="M51" s="489"/>
      <c r="N51" s="481"/>
      <c r="O51" s="481"/>
      <c r="P51" s="481"/>
      <c r="Q51" s="481"/>
      <c r="R51" s="937"/>
      <c r="S51" s="920"/>
      <c r="T51" s="932"/>
      <c r="U51" s="940"/>
      <c r="V51" s="920"/>
      <c r="W51" s="920"/>
      <c r="X51" s="929"/>
      <c r="Y51" s="929"/>
    </row>
    <row r="52" spans="1:26" s="197" customFormat="1" ht="39.950000000000003" customHeight="1">
      <c r="A52" s="959"/>
      <c r="B52" s="960"/>
      <c r="C52" s="937"/>
      <c r="D52" s="958"/>
      <c r="E52" s="893"/>
      <c r="F52" s="893"/>
      <c r="G52" s="488" t="s">
        <v>253</v>
      </c>
      <c r="H52" s="353">
        <v>2</v>
      </c>
      <c r="I52" s="353">
        <v>2</v>
      </c>
      <c r="J52" s="353">
        <v>2</v>
      </c>
      <c r="K52" s="353">
        <v>0</v>
      </c>
      <c r="L52" s="353">
        <v>0</v>
      </c>
      <c r="M52" s="491"/>
      <c r="N52" s="353"/>
      <c r="O52" s="353"/>
      <c r="P52" s="353"/>
      <c r="Q52" s="353"/>
      <c r="R52" s="937"/>
      <c r="S52" s="920"/>
      <c r="T52" s="932"/>
      <c r="U52" s="940"/>
      <c r="V52" s="920"/>
      <c r="W52" s="920"/>
      <c r="X52" s="929"/>
      <c r="Y52" s="929"/>
    </row>
    <row r="53" spans="1:26" s="197" customFormat="1" ht="39.950000000000003" customHeight="1">
      <c r="A53" s="959"/>
      <c r="B53" s="960"/>
      <c r="C53" s="937"/>
      <c r="D53" s="958"/>
      <c r="E53" s="893"/>
      <c r="F53" s="893"/>
      <c r="G53" s="488" t="s">
        <v>55</v>
      </c>
      <c r="H53" s="353">
        <v>0</v>
      </c>
      <c r="I53" s="353">
        <v>2</v>
      </c>
      <c r="J53" s="353">
        <v>2</v>
      </c>
      <c r="K53" s="353">
        <v>2</v>
      </c>
      <c r="L53" s="353">
        <v>2</v>
      </c>
      <c r="M53" s="491"/>
      <c r="N53" s="353"/>
      <c r="O53" s="353"/>
      <c r="P53" s="353"/>
      <c r="Q53" s="353"/>
      <c r="R53" s="938"/>
      <c r="S53" s="921"/>
      <c r="T53" s="933"/>
      <c r="U53" s="941"/>
      <c r="V53" s="921"/>
      <c r="W53" s="921"/>
      <c r="X53" s="930"/>
      <c r="Y53" s="930"/>
    </row>
    <row r="54" spans="1:26" ht="48.75" customHeight="1">
      <c r="A54" s="959"/>
      <c r="B54" s="960"/>
      <c r="C54" s="937">
        <v>1</v>
      </c>
      <c r="D54" s="958" t="s">
        <v>261</v>
      </c>
      <c r="E54" s="893"/>
      <c r="F54" s="893"/>
      <c r="G54" s="488" t="s">
        <v>251</v>
      </c>
      <c r="H54" s="481">
        <v>2</v>
      </c>
      <c r="I54" s="481">
        <v>2</v>
      </c>
      <c r="J54" s="481">
        <v>2</v>
      </c>
      <c r="K54" s="481">
        <v>2</v>
      </c>
      <c r="L54" s="481">
        <v>0</v>
      </c>
      <c r="M54" s="489"/>
      <c r="N54" s="481"/>
      <c r="O54" s="353"/>
      <c r="P54" s="353"/>
      <c r="Q54" s="353"/>
      <c r="R54" s="936">
        <f>H54+I54+J54+K54+H55+I55+J55+K55+L55+H56+I56+J56+I57+J57+L57+K57</f>
        <v>32</v>
      </c>
      <c r="S54" s="919">
        <v>4180</v>
      </c>
      <c r="T54" s="931"/>
      <c r="U54" s="939">
        <v>4624</v>
      </c>
      <c r="V54" s="919">
        <v>445</v>
      </c>
      <c r="W54" s="919">
        <f>V54*R54</f>
        <v>14240</v>
      </c>
      <c r="X54" s="928">
        <f>V54*J29</f>
        <v>5785</v>
      </c>
      <c r="Y54" s="928">
        <f>V54*J28</f>
        <v>6452.5</v>
      </c>
      <c r="Z54" s="197"/>
    </row>
    <row r="55" spans="1:26" ht="48.75" customHeight="1">
      <c r="A55" s="959"/>
      <c r="B55" s="960"/>
      <c r="C55" s="937"/>
      <c r="D55" s="958"/>
      <c r="E55" s="893"/>
      <c r="F55" s="893"/>
      <c r="G55" s="490" t="s">
        <v>252</v>
      </c>
      <c r="H55" s="481">
        <v>2</v>
      </c>
      <c r="I55" s="481">
        <v>2</v>
      </c>
      <c r="J55" s="481">
        <v>2</v>
      </c>
      <c r="K55" s="481">
        <v>2</v>
      </c>
      <c r="L55" s="481">
        <v>2</v>
      </c>
      <c r="M55" s="489"/>
      <c r="N55" s="481"/>
      <c r="O55" s="481"/>
      <c r="P55" s="481"/>
      <c r="Q55" s="481"/>
      <c r="R55" s="937"/>
      <c r="S55" s="920"/>
      <c r="T55" s="932"/>
      <c r="U55" s="940"/>
      <c r="V55" s="920"/>
      <c r="W55" s="920"/>
      <c r="X55" s="929"/>
      <c r="Y55" s="929"/>
      <c r="Z55" s="197"/>
    </row>
    <row r="56" spans="1:26" ht="48.75" customHeight="1">
      <c r="A56" s="959"/>
      <c r="B56" s="960"/>
      <c r="C56" s="937"/>
      <c r="D56" s="958"/>
      <c r="E56" s="893"/>
      <c r="F56" s="893"/>
      <c r="G56" s="488" t="s">
        <v>253</v>
      </c>
      <c r="H56" s="353">
        <v>2</v>
      </c>
      <c r="I56" s="353">
        <v>2</v>
      </c>
      <c r="J56" s="353">
        <v>2</v>
      </c>
      <c r="K56" s="353">
        <v>0</v>
      </c>
      <c r="L56" s="353">
        <v>0</v>
      </c>
      <c r="M56" s="491"/>
      <c r="N56" s="353"/>
      <c r="O56" s="353"/>
      <c r="P56" s="353"/>
      <c r="Q56" s="353"/>
      <c r="R56" s="937"/>
      <c r="S56" s="920"/>
      <c r="T56" s="932"/>
      <c r="U56" s="940"/>
      <c r="V56" s="920"/>
      <c r="W56" s="920"/>
      <c r="X56" s="929"/>
      <c r="Y56" s="929"/>
      <c r="Z56" s="197"/>
    </row>
    <row r="57" spans="1:26" ht="48.75" customHeight="1">
      <c r="A57" s="959"/>
      <c r="B57" s="960"/>
      <c r="C57" s="938"/>
      <c r="D57" s="958"/>
      <c r="E57" s="893"/>
      <c r="F57" s="893"/>
      <c r="G57" s="488" t="s">
        <v>55</v>
      </c>
      <c r="H57" s="353">
        <v>0</v>
      </c>
      <c r="I57" s="353">
        <v>2</v>
      </c>
      <c r="J57" s="353">
        <v>2</v>
      </c>
      <c r="K57" s="353">
        <v>2</v>
      </c>
      <c r="L57" s="353">
        <v>2</v>
      </c>
      <c r="M57" s="491"/>
      <c r="N57" s="353"/>
      <c r="O57" s="353"/>
      <c r="P57" s="353"/>
      <c r="Q57" s="353"/>
      <c r="R57" s="938"/>
      <c r="S57" s="921"/>
      <c r="T57" s="933"/>
      <c r="U57" s="941"/>
      <c r="V57" s="921"/>
      <c r="W57" s="921"/>
      <c r="X57" s="930"/>
      <c r="Y57" s="930"/>
      <c r="Z57" s="197"/>
    </row>
    <row r="58" spans="1:26" ht="48.75" customHeight="1">
      <c r="A58" s="959"/>
      <c r="B58" s="960"/>
      <c r="C58" s="893">
        <v>4</v>
      </c>
      <c r="D58" s="958" t="s">
        <v>201</v>
      </c>
      <c r="E58" s="893"/>
      <c r="F58" s="893"/>
      <c r="G58" s="488" t="s">
        <v>251</v>
      </c>
      <c r="H58" s="481">
        <v>2</v>
      </c>
      <c r="I58" s="481">
        <v>2</v>
      </c>
      <c r="J58" s="481">
        <v>2</v>
      </c>
      <c r="K58" s="481">
        <v>2</v>
      </c>
      <c r="L58" s="481">
        <v>0</v>
      </c>
      <c r="M58" s="489"/>
      <c r="N58" s="481"/>
      <c r="O58" s="353"/>
      <c r="P58" s="353"/>
      <c r="Q58" s="353"/>
      <c r="R58" s="936">
        <f>H58+I58+J58+K58+H59+I59+J59+K59+L59+H60+I60+J60+I61+J61+L61+K61</f>
        <v>32</v>
      </c>
      <c r="S58" s="919">
        <v>4625</v>
      </c>
      <c r="T58" s="931"/>
      <c r="U58" s="939">
        <v>4771</v>
      </c>
      <c r="V58" s="919">
        <v>147</v>
      </c>
      <c r="W58" s="919">
        <f>V58*R58</f>
        <v>4704</v>
      </c>
      <c r="X58" s="928">
        <f>V58*J29</f>
        <v>1911</v>
      </c>
      <c r="Y58" s="928">
        <f>V58*J28</f>
        <v>2131.5</v>
      </c>
      <c r="Z58" s="197"/>
    </row>
    <row r="59" spans="1:26" ht="48.75" customHeight="1">
      <c r="A59" s="959"/>
      <c r="B59" s="960"/>
      <c r="C59" s="893"/>
      <c r="D59" s="958"/>
      <c r="E59" s="893"/>
      <c r="F59" s="893"/>
      <c r="G59" s="490" t="s">
        <v>252</v>
      </c>
      <c r="H59" s="481">
        <v>2</v>
      </c>
      <c r="I59" s="481">
        <v>2</v>
      </c>
      <c r="J59" s="481">
        <v>2</v>
      </c>
      <c r="K59" s="481">
        <v>2</v>
      </c>
      <c r="L59" s="481">
        <v>2</v>
      </c>
      <c r="M59" s="489"/>
      <c r="N59" s="481"/>
      <c r="O59" s="481"/>
      <c r="P59" s="481"/>
      <c r="Q59" s="481"/>
      <c r="R59" s="937"/>
      <c r="S59" s="920"/>
      <c r="T59" s="932"/>
      <c r="U59" s="940"/>
      <c r="V59" s="920"/>
      <c r="W59" s="920"/>
      <c r="X59" s="929"/>
      <c r="Y59" s="929"/>
      <c r="Z59" s="197"/>
    </row>
    <row r="60" spans="1:26" ht="48.75" customHeight="1">
      <c r="A60" s="959"/>
      <c r="B60" s="960"/>
      <c r="C60" s="893"/>
      <c r="D60" s="958"/>
      <c r="E60" s="893"/>
      <c r="F60" s="893"/>
      <c r="G60" s="488" t="s">
        <v>253</v>
      </c>
      <c r="H60" s="353">
        <v>2</v>
      </c>
      <c r="I60" s="353">
        <v>2</v>
      </c>
      <c r="J60" s="353">
        <v>2</v>
      </c>
      <c r="K60" s="353">
        <v>0</v>
      </c>
      <c r="L60" s="353">
        <v>0</v>
      </c>
      <c r="M60" s="491"/>
      <c r="N60" s="353"/>
      <c r="O60" s="353"/>
      <c r="P60" s="353"/>
      <c r="Q60" s="353"/>
      <c r="R60" s="937"/>
      <c r="S60" s="920"/>
      <c r="T60" s="932"/>
      <c r="U60" s="940"/>
      <c r="V60" s="920"/>
      <c r="W60" s="920"/>
      <c r="X60" s="929"/>
      <c r="Y60" s="929"/>
      <c r="Z60" s="197"/>
    </row>
    <row r="61" spans="1:26" ht="48.75" customHeight="1">
      <c r="A61" s="959"/>
      <c r="B61" s="960"/>
      <c r="C61" s="893"/>
      <c r="D61" s="958"/>
      <c r="E61" s="893"/>
      <c r="F61" s="893"/>
      <c r="G61" s="488" t="s">
        <v>55</v>
      </c>
      <c r="H61" s="353">
        <v>0</v>
      </c>
      <c r="I61" s="353">
        <v>2</v>
      </c>
      <c r="J61" s="353">
        <v>2</v>
      </c>
      <c r="K61" s="353">
        <v>2</v>
      </c>
      <c r="L61" s="353">
        <v>2</v>
      </c>
      <c r="M61" s="491"/>
      <c r="N61" s="353"/>
      <c r="O61" s="353"/>
      <c r="P61" s="353"/>
      <c r="Q61" s="353"/>
      <c r="R61" s="938"/>
      <c r="S61" s="921"/>
      <c r="T61" s="933"/>
      <c r="U61" s="941"/>
      <c r="V61" s="921"/>
      <c r="W61" s="921"/>
      <c r="X61" s="930"/>
      <c r="Y61" s="930"/>
      <c r="Z61" s="197"/>
    </row>
    <row r="62" spans="1:26" ht="48.75" customHeight="1">
      <c r="A62" s="959"/>
      <c r="B62" s="960"/>
      <c r="C62" s="893"/>
      <c r="D62" s="958" t="s">
        <v>191</v>
      </c>
      <c r="E62" s="893"/>
      <c r="F62" s="893"/>
      <c r="G62" s="488" t="s">
        <v>251</v>
      </c>
      <c r="H62" s="481">
        <v>2</v>
      </c>
      <c r="I62" s="481">
        <v>2</v>
      </c>
      <c r="J62" s="481">
        <v>2</v>
      </c>
      <c r="K62" s="481">
        <v>2</v>
      </c>
      <c r="L62" s="481">
        <v>0</v>
      </c>
      <c r="M62" s="489"/>
      <c r="N62" s="481"/>
      <c r="O62" s="353"/>
      <c r="P62" s="353"/>
      <c r="Q62" s="353"/>
      <c r="R62" s="936">
        <f>H62+I62+J62+K62+H63+I63+J63+K63+L63+H64+I64+J64+I65+J65+L65+K65</f>
        <v>32</v>
      </c>
      <c r="S62" s="919">
        <v>4772</v>
      </c>
      <c r="T62" s="931"/>
      <c r="U62" s="939">
        <v>5876</v>
      </c>
      <c r="V62" s="919">
        <v>1105</v>
      </c>
      <c r="W62" s="919">
        <f>V62*R62</f>
        <v>35360</v>
      </c>
      <c r="X62" s="928">
        <f>V62*J29</f>
        <v>14365</v>
      </c>
      <c r="Y62" s="928">
        <f>V62*J28</f>
        <v>16022.5</v>
      </c>
      <c r="Z62" s="197"/>
    </row>
    <row r="63" spans="1:26" ht="48.75" customHeight="1">
      <c r="A63" s="959"/>
      <c r="B63" s="960"/>
      <c r="C63" s="893"/>
      <c r="D63" s="958"/>
      <c r="E63" s="893"/>
      <c r="F63" s="893"/>
      <c r="G63" s="490" t="s">
        <v>252</v>
      </c>
      <c r="H63" s="481">
        <v>2</v>
      </c>
      <c r="I63" s="481">
        <v>2</v>
      </c>
      <c r="J63" s="481">
        <v>2</v>
      </c>
      <c r="K63" s="481">
        <v>2</v>
      </c>
      <c r="L63" s="481">
        <v>2</v>
      </c>
      <c r="M63" s="489"/>
      <c r="N63" s="481"/>
      <c r="O63" s="481"/>
      <c r="P63" s="481"/>
      <c r="Q63" s="481"/>
      <c r="R63" s="937"/>
      <c r="S63" s="920"/>
      <c r="T63" s="932"/>
      <c r="U63" s="940"/>
      <c r="V63" s="920"/>
      <c r="W63" s="920"/>
      <c r="X63" s="929"/>
      <c r="Y63" s="929"/>
      <c r="Z63" s="197"/>
    </row>
    <row r="64" spans="1:26" ht="48.75" customHeight="1">
      <c r="A64" s="959"/>
      <c r="B64" s="960"/>
      <c r="C64" s="893"/>
      <c r="D64" s="958"/>
      <c r="E64" s="893"/>
      <c r="F64" s="893"/>
      <c r="G64" s="488" t="s">
        <v>253</v>
      </c>
      <c r="H64" s="353">
        <v>2</v>
      </c>
      <c r="I64" s="353">
        <v>2</v>
      </c>
      <c r="J64" s="353">
        <v>2</v>
      </c>
      <c r="K64" s="353">
        <v>0</v>
      </c>
      <c r="L64" s="353">
        <v>0</v>
      </c>
      <c r="M64" s="491"/>
      <c r="N64" s="353"/>
      <c r="O64" s="353"/>
      <c r="P64" s="353"/>
      <c r="Q64" s="353"/>
      <c r="R64" s="937"/>
      <c r="S64" s="920"/>
      <c r="T64" s="932"/>
      <c r="U64" s="940"/>
      <c r="V64" s="920"/>
      <c r="W64" s="920"/>
      <c r="X64" s="929"/>
      <c r="Y64" s="929"/>
      <c r="Z64" s="197"/>
    </row>
    <row r="65" spans="1:26" ht="48.75" customHeight="1">
      <c r="A65" s="959"/>
      <c r="B65" s="960"/>
      <c r="C65" s="893"/>
      <c r="D65" s="958"/>
      <c r="E65" s="893"/>
      <c r="F65" s="893"/>
      <c r="G65" s="488" t="s">
        <v>55</v>
      </c>
      <c r="H65" s="353">
        <v>0</v>
      </c>
      <c r="I65" s="353">
        <v>2</v>
      </c>
      <c r="J65" s="353">
        <v>2</v>
      </c>
      <c r="K65" s="353">
        <v>2</v>
      </c>
      <c r="L65" s="353">
        <v>2</v>
      </c>
      <c r="M65" s="491"/>
      <c r="N65" s="353"/>
      <c r="O65" s="353"/>
      <c r="P65" s="353"/>
      <c r="Q65" s="353"/>
      <c r="R65" s="938"/>
      <c r="S65" s="921"/>
      <c r="T65" s="933"/>
      <c r="U65" s="941"/>
      <c r="V65" s="921"/>
      <c r="W65" s="921"/>
      <c r="X65" s="930"/>
      <c r="Y65" s="930"/>
      <c r="Z65" s="197"/>
    </row>
    <row r="66" spans="1:26" ht="48.75" customHeight="1">
      <c r="A66" s="272"/>
      <c r="B66" s="273"/>
      <c r="C66" s="164"/>
      <c r="D66" s="164"/>
      <c r="E66" s="164"/>
      <c r="F66" s="164"/>
      <c r="G66" s="164"/>
      <c r="H66" s="169"/>
      <c r="I66" s="169"/>
      <c r="J66" s="263"/>
      <c r="K66" s="169"/>
      <c r="L66" s="191"/>
      <c r="M66" s="191"/>
      <c r="N66" s="164"/>
      <c r="O66" s="164"/>
      <c r="P66" s="164"/>
      <c r="Q66" s="164"/>
      <c r="R66" s="164"/>
      <c r="S66" s="494"/>
      <c r="T66" s="495"/>
      <c r="U66" s="496"/>
      <c r="V66" s="492">
        <f>SUM(V34:V65)</f>
        <v>2496</v>
      </c>
      <c r="W66" s="492">
        <f>SUM(W34:W65)</f>
        <v>79872</v>
      </c>
      <c r="X66" s="493">
        <f>SUM(X34:X65)</f>
        <v>32448</v>
      </c>
      <c r="Y66" s="544">
        <f>SUM(Y34:Y65)</f>
        <v>36192</v>
      </c>
    </row>
    <row r="67" spans="1:26" ht="48.75" customHeight="1">
      <c r="A67" s="272"/>
      <c r="B67" s="273"/>
      <c r="C67" s="164"/>
      <c r="D67" s="164"/>
      <c r="E67" s="164"/>
      <c r="F67" s="164"/>
      <c r="G67" s="164"/>
      <c r="H67" s="169"/>
      <c r="I67" s="169"/>
      <c r="J67" s="263"/>
      <c r="K67" s="169"/>
      <c r="L67" s="191"/>
      <c r="M67" s="191"/>
      <c r="N67" s="164"/>
      <c r="O67" s="164"/>
      <c r="P67" s="164"/>
      <c r="Q67" s="164"/>
      <c r="R67" s="164"/>
      <c r="S67" s="494"/>
      <c r="T67" s="495"/>
      <c r="U67" s="496"/>
      <c r="V67" s="492"/>
      <c r="W67" s="492"/>
      <c r="X67" s="493"/>
      <c r="Y67" s="513"/>
    </row>
    <row r="68" spans="1:26" ht="28.5" customHeight="1">
      <c r="A68" s="138"/>
      <c r="B68" s="139"/>
      <c r="C68" s="138"/>
      <c r="D68" s="138"/>
      <c r="E68" s="454"/>
      <c r="F68" s="454"/>
      <c r="G68" s="482"/>
      <c r="H68" s="954" t="s">
        <v>82</v>
      </c>
      <c r="I68" s="955"/>
      <c r="J68" s="956"/>
      <c r="K68" s="220"/>
      <c r="L68" s="220"/>
      <c r="M68" s="220"/>
      <c r="N68" s="952" t="s">
        <v>141</v>
      </c>
      <c r="O68" s="200"/>
      <c r="P68" s="487"/>
      <c r="Q68" s="487"/>
      <c r="R68" s="200"/>
      <c r="S68" s="486"/>
      <c r="T68" s="957" t="s">
        <v>149</v>
      </c>
      <c r="U68" s="957"/>
      <c r="V68" s="957"/>
      <c r="W68" s="957"/>
      <c r="X68" s="957"/>
    </row>
    <row r="69" spans="1:26" s="197" customFormat="1" ht="35.1" customHeight="1">
      <c r="A69" s="497" t="s">
        <v>42</v>
      </c>
      <c r="B69" s="498"/>
      <c r="C69" s="503">
        <f>W66</f>
        <v>79872</v>
      </c>
      <c r="D69" s="499" t="s">
        <v>15</v>
      </c>
      <c r="E69" s="950" t="s">
        <v>243</v>
      </c>
      <c r="F69" s="951"/>
      <c r="G69" s="220" t="s">
        <v>9</v>
      </c>
      <c r="H69" s="220">
        <v>36</v>
      </c>
      <c r="I69" s="220">
        <v>38</v>
      </c>
      <c r="J69" s="220">
        <v>40</v>
      </c>
      <c r="K69" s="220">
        <v>42</v>
      </c>
      <c r="L69" s="479">
        <v>44</v>
      </c>
      <c r="M69" s="220"/>
      <c r="N69" s="953"/>
      <c r="O69" s="200" t="s">
        <v>251</v>
      </c>
      <c r="P69" s="163" t="s">
        <v>252</v>
      </c>
      <c r="Q69" s="163" t="s">
        <v>253</v>
      </c>
      <c r="R69" s="453" t="s">
        <v>259</v>
      </c>
      <c r="S69" s="484" t="s">
        <v>83</v>
      </c>
      <c r="T69" s="200" t="s">
        <v>251</v>
      </c>
      <c r="U69" s="163" t="s">
        <v>252</v>
      </c>
      <c r="V69" s="163" t="s">
        <v>253</v>
      </c>
      <c r="W69" s="453" t="s">
        <v>259</v>
      </c>
      <c r="X69" s="163" t="s">
        <v>83</v>
      </c>
      <c r="Y69" s="511" t="s">
        <v>183</v>
      </c>
      <c r="Z69" s="512" t="s">
        <v>184</v>
      </c>
    </row>
    <row r="70" spans="1:26" s="197" customFormat="1" ht="35.1" customHeight="1">
      <c r="A70" s="498"/>
      <c r="B70" s="498"/>
      <c r="C70" s="500"/>
      <c r="D70" s="498"/>
      <c r="E70" s="898">
        <v>1</v>
      </c>
      <c r="F70" s="925" t="s">
        <v>128</v>
      </c>
      <c r="G70" s="480" t="s">
        <v>255</v>
      </c>
      <c r="H70" s="454">
        <v>518</v>
      </c>
      <c r="I70" s="454">
        <v>518</v>
      </c>
      <c r="J70" s="454">
        <v>518</v>
      </c>
      <c r="K70" s="454">
        <v>518</v>
      </c>
      <c r="L70" s="454"/>
      <c r="M70" s="454"/>
      <c r="N70" s="455">
        <f t="shared" ref="N70:N101" si="0">SUM(H70:M70)</f>
        <v>2072</v>
      </c>
      <c r="O70" s="925">
        <f>N70+N74+N78</f>
        <v>10480</v>
      </c>
      <c r="P70" s="925">
        <f>N71+N75+N79</f>
        <v>13100</v>
      </c>
      <c r="Q70" s="925">
        <f>N72+N76+N80</f>
        <v>7860</v>
      </c>
      <c r="R70" s="925">
        <f>N73+N77+N81</f>
        <v>10480</v>
      </c>
      <c r="S70" s="910">
        <f>O70+P70+Q70+R70</f>
        <v>41920</v>
      </c>
      <c r="T70" s="898">
        <v>4688</v>
      </c>
      <c r="U70" s="898">
        <v>5860</v>
      </c>
      <c r="V70" s="898">
        <v>3516</v>
      </c>
      <c r="W70" s="898">
        <v>4688</v>
      </c>
      <c r="X70" s="934">
        <f>SUM(T70:W70)</f>
        <v>18752</v>
      </c>
      <c r="Y70" s="889">
        <v>586</v>
      </c>
      <c r="Z70" s="922">
        <v>23168</v>
      </c>
    </row>
    <row r="71" spans="1:26" s="197" customFormat="1" ht="35.1" customHeight="1">
      <c r="A71" s="498"/>
      <c r="B71" s="498"/>
      <c r="C71" s="500"/>
      <c r="D71" s="498"/>
      <c r="E71" s="898"/>
      <c r="F71" s="926"/>
      <c r="G71" s="480" t="s">
        <v>256</v>
      </c>
      <c r="H71" s="454">
        <v>518</v>
      </c>
      <c r="I71" s="454">
        <v>518</v>
      </c>
      <c r="J71" s="454">
        <v>518</v>
      </c>
      <c r="K71" s="454">
        <v>518</v>
      </c>
      <c r="L71" s="454">
        <v>518</v>
      </c>
      <c r="M71" s="454"/>
      <c r="N71" s="455">
        <f t="shared" si="0"/>
        <v>2590</v>
      </c>
      <c r="O71" s="926"/>
      <c r="P71" s="926"/>
      <c r="Q71" s="926"/>
      <c r="R71" s="926"/>
      <c r="S71" s="910"/>
      <c r="T71" s="898"/>
      <c r="U71" s="898"/>
      <c r="V71" s="898"/>
      <c r="W71" s="898"/>
      <c r="X71" s="934"/>
      <c r="Y71" s="889"/>
      <c r="Z71" s="923"/>
    </row>
    <row r="72" spans="1:26" s="197" customFormat="1" ht="34.5" customHeight="1">
      <c r="A72" s="498"/>
      <c r="B72" s="498"/>
      <c r="C72" s="500"/>
      <c r="D72" s="498"/>
      <c r="E72" s="898"/>
      <c r="F72" s="926"/>
      <c r="G72" s="480" t="s">
        <v>257</v>
      </c>
      <c r="H72" s="454">
        <v>518</v>
      </c>
      <c r="I72" s="454">
        <v>518</v>
      </c>
      <c r="J72" s="454">
        <v>518</v>
      </c>
      <c r="K72" s="454"/>
      <c r="L72" s="454"/>
      <c r="M72" s="454"/>
      <c r="N72" s="455">
        <f t="shared" si="0"/>
        <v>1554</v>
      </c>
      <c r="O72" s="926"/>
      <c r="P72" s="926"/>
      <c r="Q72" s="926"/>
      <c r="R72" s="926"/>
      <c r="S72" s="910"/>
      <c r="T72" s="898"/>
      <c r="U72" s="898"/>
      <c r="V72" s="898"/>
      <c r="W72" s="898"/>
      <c r="X72" s="934"/>
      <c r="Y72" s="889"/>
      <c r="Z72" s="923"/>
    </row>
    <row r="73" spans="1:26" s="197" customFormat="1" ht="35.1" customHeight="1">
      <c r="A73" s="498"/>
      <c r="B73" s="498"/>
      <c r="C73" s="500"/>
      <c r="D73" s="498"/>
      <c r="E73" s="898"/>
      <c r="F73" s="927"/>
      <c r="G73" s="480" t="s">
        <v>258</v>
      </c>
      <c r="H73" s="454"/>
      <c r="I73" s="454">
        <v>518</v>
      </c>
      <c r="J73" s="454">
        <v>518</v>
      </c>
      <c r="K73" s="454">
        <v>518</v>
      </c>
      <c r="L73" s="454">
        <v>518</v>
      </c>
      <c r="M73" s="454"/>
      <c r="N73" s="455">
        <f t="shared" si="0"/>
        <v>2072</v>
      </c>
      <c r="O73" s="926"/>
      <c r="P73" s="926"/>
      <c r="Q73" s="926"/>
      <c r="R73" s="926"/>
      <c r="S73" s="910"/>
      <c r="T73" s="898"/>
      <c r="U73" s="898"/>
      <c r="V73" s="898"/>
      <c r="W73" s="898"/>
      <c r="X73" s="934"/>
      <c r="Y73" s="889"/>
      <c r="Z73" s="923"/>
    </row>
    <row r="74" spans="1:26" s="197" customFormat="1" ht="35.1" customHeight="1">
      <c r="A74" s="497" t="s">
        <v>21</v>
      </c>
      <c r="B74" s="497"/>
      <c r="C74" s="501">
        <f>X66</f>
        <v>32448</v>
      </c>
      <c r="D74" s="497" t="s">
        <v>22</v>
      </c>
      <c r="E74" s="898"/>
      <c r="F74" s="925" t="s">
        <v>77</v>
      </c>
      <c r="G74" s="480" t="s">
        <v>255</v>
      </c>
      <c r="H74" s="454">
        <v>582</v>
      </c>
      <c r="I74" s="454">
        <v>582</v>
      </c>
      <c r="J74" s="454">
        <v>582</v>
      </c>
      <c r="K74" s="454">
        <v>582</v>
      </c>
      <c r="L74" s="454"/>
      <c r="M74" s="454"/>
      <c r="N74" s="455">
        <f t="shared" si="0"/>
        <v>2328</v>
      </c>
      <c r="O74" s="926"/>
      <c r="P74" s="926"/>
      <c r="Q74" s="926"/>
      <c r="R74" s="926"/>
      <c r="S74" s="910"/>
      <c r="T74" s="898"/>
      <c r="U74" s="898"/>
      <c r="V74" s="898"/>
      <c r="W74" s="898"/>
      <c r="X74" s="934"/>
      <c r="Y74" s="889"/>
      <c r="Z74" s="923"/>
    </row>
    <row r="75" spans="1:26" s="197" customFormat="1" ht="35.1" customHeight="1">
      <c r="A75" s="497" t="s">
        <v>23</v>
      </c>
      <c r="B75" s="497"/>
      <c r="C75" s="501">
        <f>Y66</f>
        <v>36192</v>
      </c>
      <c r="D75" s="497" t="s">
        <v>22</v>
      </c>
      <c r="E75" s="898"/>
      <c r="F75" s="926"/>
      <c r="G75" s="480" t="s">
        <v>256</v>
      </c>
      <c r="H75" s="454">
        <v>582</v>
      </c>
      <c r="I75" s="454">
        <v>582</v>
      </c>
      <c r="J75" s="454">
        <v>582</v>
      </c>
      <c r="K75" s="454">
        <v>582</v>
      </c>
      <c r="L75" s="454">
        <v>582</v>
      </c>
      <c r="M75" s="454"/>
      <c r="N75" s="455">
        <f t="shared" si="0"/>
        <v>2910</v>
      </c>
      <c r="O75" s="926"/>
      <c r="P75" s="926"/>
      <c r="Q75" s="926"/>
      <c r="R75" s="926"/>
      <c r="S75" s="910"/>
      <c r="T75" s="898"/>
      <c r="U75" s="898"/>
      <c r="V75" s="898"/>
      <c r="W75" s="898"/>
      <c r="X75" s="934"/>
      <c r="Y75" s="889"/>
      <c r="Z75" s="923"/>
    </row>
    <row r="76" spans="1:26" s="197" customFormat="1" ht="35.1" customHeight="1">
      <c r="A76" s="497" t="s">
        <v>43</v>
      </c>
      <c r="B76" s="497"/>
      <c r="C76" s="502">
        <v>128</v>
      </c>
      <c r="D76" s="497" t="s">
        <v>45</v>
      </c>
      <c r="E76" s="898"/>
      <c r="F76" s="926"/>
      <c r="G76" s="480" t="s">
        <v>257</v>
      </c>
      <c r="H76" s="454">
        <v>582</v>
      </c>
      <c r="I76" s="454">
        <v>582</v>
      </c>
      <c r="J76" s="454">
        <v>582</v>
      </c>
      <c r="K76" s="454"/>
      <c r="L76" s="454"/>
      <c r="M76" s="454"/>
      <c r="N76" s="455">
        <f t="shared" si="0"/>
        <v>1746</v>
      </c>
      <c r="O76" s="926"/>
      <c r="P76" s="926"/>
      <c r="Q76" s="926"/>
      <c r="R76" s="926"/>
      <c r="S76" s="910"/>
      <c r="T76" s="898"/>
      <c r="U76" s="898"/>
      <c r="V76" s="898"/>
      <c r="W76" s="898"/>
      <c r="X76" s="934"/>
      <c r="Y76" s="889"/>
      <c r="Z76" s="923"/>
    </row>
    <row r="77" spans="1:26" s="197" customFormat="1" ht="35.1" customHeight="1">
      <c r="A77" s="214"/>
      <c r="B77" s="214"/>
      <c r="C77" s="217"/>
      <c r="D77" s="217"/>
      <c r="E77" s="898"/>
      <c r="F77" s="927"/>
      <c r="G77" s="480" t="s">
        <v>258</v>
      </c>
      <c r="H77" s="454"/>
      <c r="I77" s="454">
        <v>582</v>
      </c>
      <c r="J77" s="454">
        <v>582</v>
      </c>
      <c r="K77" s="454">
        <v>582</v>
      </c>
      <c r="L77" s="454">
        <v>582</v>
      </c>
      <c r="M77" s="454"/>
      <c r="N77" s="455">
        <f t="shared" si="0"/>
        <v>2328</v>
      </c>
      <c r="O77" s="926"/>
      <c r="P77" s="926"/>
      <c r="Q77" s="926"/>
      <c r="R77" s="926"/>
      <c r="S77" s="910"/>
      <c r="T77" s="898"/>
      <c r="U77" s="898"/>
      <c r="V77" s="898"/>
      <c r="W77" s="898"/>
      <c r="X77" s="934"/>
      <c r="Y77" s="889"/>
      <c r="Z77" s="923"/>
    </row>
    <row r="78" spans="1:26" s="197" customFormat="1" ht="35.1" customHeight="1">
      <c r="A78" s="214"/>
      <c r="B78" s="214"/>
      <c r="C78" s="217"/>
      <c r="D78" s="217"/>
      <c r="E78" s="898"/>
      <c r="F78" s="925" t="s">
        <v>56</v>
      </c>
      <c r="G78" s="480" t="s">
        <v>255</v>
      </c>
      <c r="H78" s="454">
        <v>1520</v>
      </c>
      <c r="I78" s="454">
        <v>1520</v>
      </c>
      <c r="J78" s="454">
        <v>1520</v>
      </c>
      <c r="K78" s="454">
        <v>1520</v>
      </c>
      <c r="L78" s="454">
        <v>0</v>
      </c>
      <c r="M78" s="454"/>
      <c r="N78" s="455">
        <f t="shared" si="0"/>
        <v>6080</v>
      </c>
      <c r="O78" s="926"/>
      <c r="P78" s="926"/>
      <c r="Q78" s="926"/>
      <c r="R78" s="926"/>
      <c r="S78" s="910"/>
      <c r="T78" s="898"/>
      <c r="U78" s="898"/>
      <c r="V78" s="898"/>
      <c r="W78" s="898"/>
      <c r="X78" s="934"/>
      <c r="Y78" s="889"/>
      <c r="Z78" s="923"/>
    </row>
    <row r="79" spans="1:26" s="197" customFormat="1" ht="35.1" customHeight="1">
      <c r="A79" s="214"/>
      <c r="B79" s="214"/>
      <c r="C79" s="217"/>
      <c r="D79" s="217"/>
      <c r="E79" s="898"/>
      <c r="F79" s="926"/>
      <c r="G79" s="480" t="s">
        <v>256</v>
      </c>
      <c r="H79" s="454">
        <v>1520</v>
      </c>
      <c r="I79" s="454">
        <v>1520</v>
      </c>
      <c r="J79" s="454">
        <v>1520</v>
      </c>
      <c r="K79" s="454">
        <v>1520</v>
      </c>
      <c r="L79" s="454">
        <v>1520</v>
      </c>
      <c r="M79" s="454"/>
      <c r="N79" s="455">
        <f t="shared" si="0"/>
        <v>7600</v>
      </c>
      <c r="O79" s="926"/>
      <c r="P79" s="926"/>
      <c r="Q79" s="926"/>
      <c r="R79" s="926"/>
      <c r="S79" s="910"/>
      <c r="T79" s="898"/>
      <c r="U79" s="898"/>
      <c r="V79" s="898"/>
      <c r="W79" s="898"/>
      <c r="X79" s="934"/>
      <c r="Y79" s="889"/>
      <c r="Z79" s="923"/>
    </row>
    <row r="80" spans="1:26" ht="35.1" customHeight="1">
      <c r="E80" s="898"/>
      <c r="F80" s="926"/>
      <c r="G80" s="480" t="s">
        <v>257</v>
      </c>
      <c r="H80" s="454">
        <v>1520</v>
      </c>
      <c r="I80" s="454">
        <v>1520</v>
      </c>
      <c r="J80" s="454">
        <v>1520</v>
      </c>
      <c r="K80" s="454">
        <v>0</v>
      </c>
      <c r="L80" s="454">
        <v>0</v>
      </c>
      <c r="M80" s="454"/>
      <c r="N80" s="455">
        <f t="shared" si="0"/>
        <v>4560</v>
      </c>
      <c r="O80" s="926"/>
      <c r="P80" s="926"/>
      <c r="Q80" s="926"/>
      <c r="R80" s="926"/>
      <c r="S80" s="910"/>
      <c r="T80" s="898"/>
      <c r="U80" s="898"/>
      <c r="V80" s="898"/>
      <c r="W80" s="898"/>
      <c r="X80" s="934"/>
      <c r="Y80" s="889"/>
      <c r="Z80" s="923"/>
    </row>
    <row r="81" spans="5:26" ht="35.1" customHeight="1">
      <c r="E81" s="898"/>
      <c r="F81" s="927"/>
      <c r="G81" s="480" t="s">
        <v>258</v>
      </c>
      <c r="H81" s="454">
        <v>0</v>
      </c>
      <c r="I81" s="454">
        <v>1520</v>
      </c>
      <c r="J81" s="454">
        <v>1520</v>
      </c>
      <c r="K81" s="454">
        <v>1520</v>
      </c>
      <c r="L81" s="454">
        <v>1520</v>
      </c>
      <c r="M81" s="454"/>
      <c r="N81" s="455">
        <f t="shared" si="0"/>
        <v>6080</v>
      </c>
      <c r="O81" s="926"/>
      <c r="P81" s="926"/>
      <c r="Q81" s="926"/>
      <c r="R81" s="926"/>
      <c r="S81" s="910"/>
      <c r="T81" s="898"/>
      <c r="U81" s="898"/>
      <c r="V81" s="898"/>
      <c r="W81" s="898"/>
      <c r="X81" s="934"/>
      <c r="Y81" s="889"/>
      <c r="Z81" s="924"/>
    </row>
    <row r="82" spans="5:26" ht="35.1" customHeight="1">
      <c r="E82" s="898">
        <v>3</v>
      </c>
      <c r="F82" s="898" t="s">
        <v>58</v>
      </c>
      <c r="G82" s="480" t="s">
        <v>255</v>
      </c>
      <c r="H82" s="454">
        <v>372</v>
      </c>
      <c r="I82" s="454">
        <v>372</v>
      </c>
      <c r="J82" s="454">
        <v>372</v>
      </c>
      <c r="K82" s="454">
        <v>372</v>
      </c>
      <c r="L82" s="454">
        <v>0</v>
      </c>
      <c r="M82" s="454"/>
      <c r="N82" s="455">
        <f t="shared" si="0"/>
        <v>1488</v>
      </c>
      <c r="O82" s="898">
        <f>N82+N86</f>
        <v>1872</v>
      </c>
      <c r="P82" s="898">
        <f>N83+N87</f>
        <v>2340</v>
      </c>
      <c r="Q82" s="898">
        <f>N84+N88</f>
        <v>1404</v>
      </c>
      <c r="R82" s="898">
        <f>N85+N89</f>
        <v>1872</v>
      </c>
      <c r="S82" s="910">
        <f>SUM(O82:R82)</f>
        <v>7488</v>
      </c>
      <c r="T82" s="944"/>
      <c r="U82" s="942"/>
      <c r="V82" s="942"/>
      <c r="W82" s="942"/>
      <c r="X82" s="943"/>
      <c r="Y82" s="935"/>
      <c r="Z82" s="922">
        <v>7488</v>
      </c>
    </row>
    <row r="83" spans="5:26" ht="35.1" customHeight="1">
      <c r="E83" s="898"/>
      <c r="F83" s="898"/>
      <c r="G83" s="480" t="s">
        <v>256</v>
      </c>
      <c r="H83" s="454">
        <v>372</v>
      </c>
      <c r="I83" s="454">
        <v>372</v>
      </c>
      <c r="J83" s="454">
        <v>372</v>
      </c>
      <c r="K83" s="454">
        <v>372</v>
      </c>
      <c r="L83" s="454">
        <v>372</v>
      </c>
      <c r="M83" s="454"/>
      <c r="N83" s="455">
        <f t="shared" si="0"/>
        <v>1860</v>
      </c>
      <c r="O83" s="898"/>
      <c r="P83" s="898"/>
      <c r="Q83" s="898"/>
      <c r="R83" s="898"/>
      <c r="S83" s="910"/>
      <c r="T83" s="945"/>
      <c r="U83" s="942"/>
      <c r="V83" s="942"/>
      <c r="W83" s="942"/>
      <c r="X83" s="943"/>
      <c r="Y83" s="935"/>
      <c r="Z83" s="923"/>
    </row>
    <row r="84" spans="5:26" ht="35.1" customHeight="1">
      <c r="E84" s="898"/>
      <c r="F84" s="898"/>
      <c r="G84" s="480" t="s">
        <v>257</v>
      </c>
      <c r="H84" s="454">
        <v>372</v>
      </c>
      <c r="I84" s="454">
        <v>372</v>
      </c>
      <c r="J84" s="454">
        <v>372</v>
      </c>
      <c r="K84" s="454">
        <v>0</v>
      </c>
      <c r="L84" s="454">
        <v>0</v>
      </c>
      <c r="M84" s="454"/>
      <c r="N84" s="455">
        <f t="shared" si="0"/>
        <v>1116</v>
      </c>
      <c r="O84" s="898"/>
      <c r="P84" s="898"/>
      <c r="Q84" s="898"/>
      <c r="R84" s="898"/>
      <c r="S84" s="910"/>
      <c r="T84" s="945"/>
      <c r="U84" s="942"/>
      <c r="V84" s="942"/>
      <c r="W84" s="942"/>
      <c r="X84" s="943"/>
      <c r="Y84" s="935"/>
      <c r="Z84" s="923"/>
    </row>
    <row r="85" spans="5:26" ht="35.1" customHeight="1">
      <c r="E85" s="898"/>
      <c r="F85" s="898"/>
      <c r="G85" s="480" t="s">
        <v>258</v>
      </c>
      <c r="H85" s="454">
        <v>0</v>
      </c>
      <c r="I85" s="454">
        <v>372</v>
      </c>
      <c r="J85" s="454">
        <v>372</v>
      </c>
      <c r="K85" s="454">
        <v>372</v>
      </c>
      <c r="L85" s="454">
        <v>372</v>
      </c>
      <c r="M85" s="454"/>
      <c r="N85" s="455">
        <f t="shared" si="0"/>
        <v>1488</v>
      </c>
      <c r="O85" s="898"/>
      <c r="P85" s="898"/>
      <c r="Q85" s="898"/>
      <c r="R85" s="898"/>
      <c r="S85" s="910"/>
      <c r="T85" s="945"/>
      <c r="U85" s="942"/>
      <c r="V85" s="942"/>
      <c r="W85" s="942"/>
      <c r="X85" s="943"/>
      <c r="Y85" s="935"/>
      <c r="Z85" s="923"/>
    </row>
    <row r="86" spans="5:26" ht="35.1" customHeight="1">
      <c r="E86" s="898"/>
      <c r="F86" s="898" t="s">
        <v>85</v>
      </c>
      <c r="G86" s="480" t="s">
        <v>255</v>
      </c>
      <c r="H86" s="454">
        <v>96</v>
      </c>
      <c r="I86" s="454">
        <v>96</v>
      </c>
      <c r="J86" s="454">
        <v>96</v>
      </c>
      <c r="K86" s="454">
        <v>96</v>
      </c>
      <c r="L86" s="454">
        <v>0</v>
      </c>
      <c r="M86" s="454"/>
      <c r="N86" s="455">
        <f t="shared" si="0"/>
        <v>384</v>
      </c>
      <c r="O86" s="898"/>
      <c r="P86" s="898"/>
      <c r="Q86" s="898"/>
      <c r="R86" s="898"/>
      <c r="S86" s="910"/>
      <c r="T86" s="945"/>
      <c r="U86" s="942"/>
      <c r="V86" s="942"/>
      <c r="W86" s="942"/>
      <c r="X86" s="943"/>
      <c r="Y86" s="935"/>
      <c r="Z86" s="923"/>
    </row>
    <row r="87" spans="5:26" ht="35.1" customHeight="1">
      <c r="E87" s="898"/>
      <c r="F87" s="898"/>
      <c r="G87" s="480" t="s">
        <v>256</v>
      </c>
      <c r="H87" s="454">
        <v>96</v>
      </c>
      <c r="I87" s="454">
        <v>96</v>
      </c>
      <c r="J87" s="454">
        <v>96</v>
      </c>
      <c r="K87" s="454">
        <v>96</v>
      </c>
      <c r="L87" s="454">
        <v>96</v>
      </c>
      <c r="M87" s="454"/>
      <c r="N87" s="455">
        <f t="shared" si="0"/>
        <v>480</v>
      </c>
      <c r="O87" s="898"/>
      <c r="P87" s="898"/>
      <c r="Q87" s="898"/>
      <c r="R87" s="898"/>
      <c r="S87" s="910"/>
      <c r="T87" s="945"/>
      <c r="U87" s="942"/>
      <c r="V87" s="942"/>
      <c r="W87" s="942"/>
      <c r="X87" s="943"/>
      <c r="Y87" s="935"/>
      <c r="Z87" s="923"/>
    </row>
    <row r="88" spans="5:26" ht="35.1" customHeight="1">
      <c r="E88" s="898"/>
      <c r="F88" s="898"/>
      <c r="G88" s="480" t="s">
        <v>257</v>
      </c>
      <c r="H88" s="454">
        <v>96</v>
      </c>
      <c r="I88" s="454">
        <v>96</v>
      </c>
      <c r="J88" s="454">
        <v>96</v>
      </c>
      <c r="K88" s="454">
        <v>0</v>
      </c>
      <c r="L88" s="454">
        <v>0</v>
      </c>
      <c r="M88" s="454"/>
      <c r="N88" s="455">
        <f t="shared" si="0"/>
        <v>288</v>
      </c>
      <c r="O88" s="898"/>
      <c r="P88" s="898"/>
      <c r="Q88" s="898"/>
      <c r="R88" s="898"/>
      <c r="S88" s="910"/>
      <c r="T88" s="945"/>
      <c r="U88" s="942"/>
      <c r="V88" s="942"/>
      <c r="W88" s="942"/>
      <c r="X88" s="943"/>
      <c r="Y88" s="935"/>
      <c r="Z88" s="923"/>
    </row>
    <row r="89" spans="5:26" ht="35.1" customHeight="1">
      <c r="E89" s="898"/>
      <c r="F89" s="898"/>
      <c r="G89" s="480" t="s">
        <v>258</v>
      </c>
      <c r="H89" s="454">
        <v>0</v>
      </c>
      <c r="I89" s="454">
        <v>96</v>
      </c>
      <c r="J89" s="454">
        <v>96</v>
      </c>
      <c r="K89" s="454">
        <v>96</v>
      </c>
      <c r="L89" s="454">
        <v>96</v>
      </c>
      <c r="M89" s="454"/>
      <c r="N89" s="455">
        <f t="shared" si="0"/>
        <v>384</v>
      </c>
      <c r="O89" s="898"/>
      <c r="P89" s="898"/>
      <c r="Q89" s="898"/>
      <c r="R89" s="898"/>
      <c r="S89" s="910"/>
      <c r="T89" s="946"/>
      <c r="U89" s="942"/>
      <c r="V89" s="942"/>
      <c r="W89" s="942"/>
      <c r="X89" s="943"/>
      <c r="Y89" s="935"/>
      <c r="Z89" s="924"/>
    </row>
    <row r="90" spans="5:26" ht="35.1" customHeight="1">
      <c r="E90" s="910">
        <v>4</v>
      </c>
      <c r="F90" s="898" t="s">
        <v>59</v>
      </c>
      <c r="G90" s="480" t="s">
        <v>255</v>
      </c>
      <c r="H90" s="454">
        <v>3856</v>
      </c>
      <c r="I90" s="454">
        <v>3856</v>
      </c>
      <c r="J90" s="454">
        <v>3856</v>
      </c>
      <c r="K90" s="454">
        <v>3856</v>
      </c>
      <c r="L90" s="454">
        <v>0</v>
      </c>
      <c r="M90" s="454"/>
      <c r="N90" s="455">
        <f t="shared" si="0"/>
        <v>15424</v>
      </c>
      <c r="O90" s="898">
        <f>N90+N94+N98+N102+N106</f>
        <v>26560</v>
      </c>
      <c r="P90" s="898">
        <f>N91+N95+N99+N103+N107</f>
        <v>33200</v>
      </c>
      <c r="Q90" s="898">
        <v>19920</v>
      </c>
      <c r="R90" s="898">
        <f>N93+N97+N101+N105+N109</f>
        <v>26560</v>
      </c>
      <c r="S90" s="910">
        <f>SUM(O90:R90)</f>
        <v>106240</v>
      </c>
      <c r="T90" s="944">
        <v>10328</v>
      </c>
      <c r="U90" s="942">
        <v>12910</v>
      </c>
      <c r="V90" s="942">
        <v>7746</v>
      </c>
      <c r="W90" s="942">
        <v>10328</v>
      </c>
      <c r="X90" s="943">
        <f>SUM(T90:W90)</f>
        <v>41312</v>
      </c>
      <c r="Y90" s="889">
        <v>1291</v>
      </c>
      <c r="Z90" s="922">
        <v>32192</v>
      </c>
    </row>
    <row r="91" spans="5:26" ht="35.1" customHeight="1">
      <c r="E91" s="910"/>
      <c r="F91" s="898"/>
      <c r="G91" s="480" t="s">
        <v>256</v>
      </c>
      <c r="H91" s="454">
        <v>3856</v>
      </c>
      <c r="I91" s="454">
        <v>3856</v>
      </c>
      <c r="J91" s="454">
        <v>3856</v>
      </c>
      <c r="K91" s="454">
        <v>3856</v>
      </c>
      <c r="L91" s="454">
        <v>3856</v>
      </c>
      <c r="M91" s="454"/>
      <c r="N91" s="455">
        <f t="shared" si="0"/>
        <v>19280</v>
      </c>
      <c r="O91" s="898"/>
      <c r="P91" s="898"/>
      <c r="Q91" s="898"/>
      <c r="R91" s="898"/>
      <c r="S91" s="910"/>
      <c r="T91" s="945"/>
      <c r="U91" s="942"/>
      <c r="V91" s="942"/>
      <c r="W91" s="942"/>
      <c r="X91" s="934"/>
      <c r="Y91" s="889"/>
      <c r="Z91" s="923"/>
    </row>
    <row r="92" spans="5:26" ht="35.1" customHeight="1">
      <c r="E92" s="910"/>
      <c r="F92" s="898"/>
      <c r="G92" s="480" t="s">
        <v>257</v>
      </c>
      <c r="H92" s="454">
        <v>3856</v>
      </c>
      <c r="I92" s="454">
        <v>3856</v>
      </c>
      <c r="J92" s="454">
        <v>3856</v>
      </c>
      <c r="K92" s="454"/>
      <c r="L92" s="454"/>
      <c r="M92" s="454"/>
      <c r="N92" s="455">
        <f t="shared" si="0"/>
        <v>11568</v>
      </c>
      <c r="O92" s="898"/>
      <c r="P92" s="898"/>
      <c r="Q92" s="898"/>
      <c r="R92" s="898"/>
      <c r="S92" s="910"/>
      <c r="T92" s="945"/>
      <c r="U92" s="942"/>
      <c r="V92" s="942"/>
      <c r="W92" s="942"/>
      <c r="X92" s="934"/>
      <c r="Y92" s="889"/>
      <c r="Z92" s="923"/>
    </row>
    <row r="93" spans="5:26" ht="35.1" customHeight="1">
      <c r="E93" s="910"/>
      <c r="F93" s="898"/>
      <c r="G93" s="480" t="s">
        <v>258</v>
      </c>
      <c r="H93" s="454">
        <v>0</v>
      </c>
      <c r="I93" s="454">
        <v>3856</v>
      </c>
      <c r="J93" s="454">
        <v>3856</v>
      </c>
      <c r="K93" s="454">
        <v>3856</v>
      </c>
      <c r="L93" s="454">
        <v>3856</v>
      </c>
      <c r="M93" s="454"/>
      <c r="N93" s="455">
        <f t="shared" si="0"/>
        <v>15424</v>
      </c>
      <c r="O93" s="898"/>
      <c r="P93" s="898"/>
      <c r="Q93" s="898"/>
      <c r="R93" s="898"/>
      <c r="S93" s="910"/>
      <c r="T93" s="945"/>
      <c r="U93" s="942"/>
      <c r="V93" s="942"/>
      <c r="W93" s="942"/>
      <c r="X93" s="934"/>
      <c r="Y93" s="889"/>
      <c r="Z93" s="923"/>
    </row>
    <row r="94" spans="5:26" ht="35.1" customHeight="1">
      <c r="E94" s="910"/>
      <c r="F94" s="898" t="s">
        <v>158</v>
      </c>
      <c r="G94" s="480" t="s">
        <v>255</v>
      </c>
      <c r="H94" s="454">
        <v>800</v>
      </c>
      <c r="I94" s="454">
        <v>800</v>
      </c>
      <c r="J94" s="454">
        <v>800</v>
      </c>
      <c r="K94" s="454">
        <v>800</v>
      </c>
      <c r="L94" s="454">
        <v>0</v>
      </c>
      <c r="M94" s="454"/>
      <c r="N94" s="455">
        <f t="shared" si="0"/>
        <v>3200</v>
      </c>
      <c r="O94" s="898"/>
      <c r="P94" s="898"/>
      <c r="Q94" s="898"/>
      <c r="R94" s="898"/>
      <c r="S94" s="910"/>
      <c r="T94" s="945"/>
      <c r="U94" s="942"/>
      <c r="V94" s="942"/>
      <c r="W94" s="942"/>
      <c r="X94" s="934"/>
      <c r="Y94" s="889"/>
      <c r="Z94" s="923"/>
    </row>
    <row r="95" spans="5:26" ht="35.1" customHeight="1">
      <c r="E95" s="910"/>
      <c r="F95" s="898"/>
      <c r="G95" s="480" t="s">
        <v>256</v>
      </c>
      <c r="H95" s="454">
        <v>800</v>
      </c>
      <c r="I95" s="454">
        <v>800</v>
      </c>
      <c r="J95" s="454">
        <v>800</v>
      </c>
      <c r="K95" s="454">
        <v>800</v>
      </c>
      <c r="L95" s="454">
        <v>800</v>
      </c>
      <c r="M95" s="454"/>
      <c r="N95" s="455">
        <f t="shared" si="0"/>
        <v>4000</v>
      </c>
      <c r="O95" s="898"/>
      <c r="P95" s="898"/>
      <c r="Q95" s="898"/>
      <c r="R95" s="898"/>
      <c r="S95" s="910"/>
      <c r="T95" s="945"/>
      <c r="U95" s="942"/>
      <c r="V95" s="942"/>
      <c r="W95" s="942"/>
      <c r="X95" s="934"/>
      <c r="Y95" s="889"/>
      <c r="Z95" s="923"/>
    </row>
    <row r="96" spans="5:26" ht="35.1" customHeight="1">
      <c r="E96" s="910"/>
      <c r="F96" s="898"/>
      <c r="G96" s="480" t="s">
        <v>257</v>
      </c>
      <c r="H96" s="454">
        <v>800</v>
      </c>
      <c r="I96" s="454">
        <v>800</v>
      </c>
      <c r="J96" s="454">
        <v>800</v>
      </c>
      <c r="K96" s="454">
        <v>0</v>
      </c>
      <c r="L96" s="454">
        <v>0</v>
      </c>
      <c r="M96" s="454"/>
      <c r="N96" s="455">
        <f t="shared" si="0"/>
        <v>2400</v>
      </c>
      <c r="O96" s="898"/>
      <c r="P96" s="898"/>
      <c r="Q96" s="898"/>
      <c r="R96" s="898"/>
      <c r="S96" s="910"/>
      <c r="T96" s="945"/>
      <c r="U96" s="942"/>
      <c r="V96" s="942"/>
      <c r="W96" s="942"/>
      <c r="X96" s="934"/>
      <c r="Y96" s="889"/>
      <c r="Z96" s="923"/>
    </row>
    <row r="97" spans="5:26" ht="35.1" customHeight="1">
      <c r="E97" s="910"/>
      <c r="F97" s="898"/>
      <c r="G97" s="480" t="s">
        <v>258</v>
      </c>
      <c r="H97" s="454">
        <v>0</v>
      </c>
      <c r="I97" s="454">
        <v>800</v>
      </c>
      <c r="J97" s="454">
        <v>800</v>
      </c>
      <c r="K97" s="454">
        <v>800</v>
      </c>
      <c r="L97" s="454">
        <v>800</v>
      </c>
      <c r="M97" s="456"/>
      <c r="N97" s="483">
        <f t="shared" si="0"/>
        <v>3200</v>
      </c>
      <c r="O97" s="898"/>
      <c r="P97" s="898"/>
      <c r="Q97" s="898"/>
      <c r="R97" s="898"/>
      <c r="S97" s="910"/>
      <c r="T97" s="945"/>
      <c r="U97" s="942"/>
      <c r="V97" s="942"/>
      <c r="W97" s="942"/>
      <c r="X97" s="934"/>
      <c r="Y97" s="889"/>
      <c r="Z97" s="923"/>
    </row>
    <row r="98" spans="5:26" ht="35.1" customHeight="1">
      <c r="E98" s="910"/>
      <c r="F98" s="898" t="s">
        <v>60</v>
      </c>
      <c r="G98" s="480" t="s">
        <v>255</v>
      </c>
      <c r="H98" s="454">
        <v>158</v>
      </c>
      <c r="I98" s="454">
        <v>158</v>
      </c>
      <c r="J98" s="454">
        <v>158</v>
      </c>
      <c r="K98" s="454">
        <v>158</v>
      </c>
      <c r="L98" s="454"/>
      <c r="M98" s="456"/>
      <c r="N98" s="483">
        <f t="shared" si="0"/>
        <v>632</v>
      </c>
      <c r="O98" s="898"/>
      <c r="P98" s="898"/>
      <c r="Q98" s="898"/>
      <c r="R98" s="898"/>
      <c r="S98" s="910"/>
      <c r="T98" s="945"/>
      <c r="U98" s="942"/>
      <c r="V98" s="942"/>
      <c r="W98" s="942"/>
      <c r="X98" s="934"/>
      <c r="Y98" s="889"/>
      <c r="Z98" s="923"/>
    </row>
    <row r="99" spans="5:26" ht="35.1" customHeight="1">
      <c r="E99" s="910"/>
      <c r="F99" s="898"/>
      <c r="G99" s="480" t="s">
        <v>256</v>
      </c>
      <c r="H99" s="454">
        <v>158</v>
      </c>
      <c r="I99" s="454">
        <v>158</v>
      </c>
      <c r="J99" s="454">
        <v>158</v>
      </c>
      <c r="K99" s="454">
        <v>158</v>
      </c>
      <c r="L99" s="454">
        <v>158</v>
      </c>
      <c r="M99" s="456"/>
      <c r="N99" s="483">
        <f t="shared" si="0"/>
        <v>790</v>
      </c>
      <c r="O99" s="898"/>
      <c r="P99" s="898"/>
      <c r="Q99" s="898"/>
      <c r="R99" s="898"/>
      <c r="S99" s="910"/>
      <c r="T99" s="945"/>
      <c r="U99" s="942"/>
      <c r="V99" s="942"/>
      <c r="W99" s="942"/>
      <c r="X99" s="934"/>
      <c r="Y99" s="889"/>
      <c r="Z99" s="923"/>
    </row>
    <row r="100" spans="5:26" ht="35.25" customHeight="1">
      <c r="E100" s="910"/>
      <c r="F100" s="898"/>
      <c r="G100" s="480" t="s">
        <v>257</v>
      </c>
      <c r="H100" s="454">
        <v>158</v>
      </c>
      <c r="I100" s="454">
        <v>158</v>
      </c>
      <c r="J100" s="454">
        <v>158</v>
      </c>
      <c r="K100" s="454"/>
      <c r="L100" s="454"/>
      <c r="M100" s="456"/>
      <c r="N100" s="483">
        <f t="shared" si="0"/>
        <v>474</v>
      </c>
      <c r="O100" s="898"/>
      <c r="P100" s="898"/>
      <c r="Q100" s="898"/>
      <c r="R100" s="898"/>
      <c r="S100" s="910"/>
      <c r="T100" s="945"/>
      <c r="U100" s="942"/>
      <c r="V100" s="942"/>
      <c r="W100" s="942"/>
      <c r="X100" s="934"/>
      <c r="Y100" s="889"/>
      <c r="Z100" s="923"/>
    </row>
    <row r="101" spans="5:26" ht="35.25" customHeight="1">
      <c r="E101" s="910"/>
      <c r="F101" s="898"/>
      <c r="G101" s="480" t="s">
        <v>258</v>
      </c>
      <c r="H101" s="454">
        <v>0</v>
      </c>
      <c r="I101" s="454">
        <v>158</v>
      </c>
      <c r="J101" s="454">
        <v>158</v>
      </c>
      <c r="K101" s="454">
        <v>158</v>
      </c>
      <c r="L101" s="454">
        <v>158</v>
      </c>
      <c r="M101" s="456"/>
      <c r="N101" s="483">
        <f t="shared" si="0"/>
        <v>632</v>
      </c>
      <c r="O101" s="898"/>
      <c r="P101" s="898"/>
      <c r="Q101" s="898"/>
      <c r="R101" s="898"/>
      <c r="S101" s="910"/>
      <c r="T101" s="945"/>
      <c r="U101" s="942"/>
      <c r="V101" s="942"/>
      <c r="W101" s="942"/>
      <c r="X101" s="934"/>
      <c r="Y101" s="889"/>
      <c r="Z101" s="923"/>
    </row>
    <row r="102" spans="5:26" ht="35.25" customHeight="1">
      <c r="E102" s="910"/>
      <c r="F102" s="898" t="s">
        <v>159</v>
      </c>
      <c r="G102" s="480" t="s">
        <v>255</v>
      </c>
      <c r="H102" s="454">
        <v>1176</v>
      </c>
      <c r="I102" s="454">
        <v>1176</v>
      </c>
      <c r="J102" s="454">
        <v>1176</v>
      </c>
      <c r="K102" s="454">
        <v>1176</v>
      </c>
      <c r="L102" s="454">
        <v>0</v>
      </c>
      <c r="M102" s="456"/>
      <c r="N102" s="483">
        <f t="shared" ref="N102:N133" si="1">SUM(H102:M102)</f>
        <v>4704</v>
      </c>
      <c r="O102" s="898"/>
      <c r="P102" s="898"/>
      <c r="Q102" s="898"/>
      <c r="R102" s="898"/>
      <c r="S102" s="910"/>
      <c r="T102" s="945"/>
      <c r="U102" s="942"/>
      <c r="V102" s="942"/>
      <c r="W102" s="942"/>
      <c r="X102" s="934"/>
      <c r="Y102" s="889"/>
      <c r="Z102" s="923"/>
    </row>
    <row r="103" spans="5:26" ht="35.25" customHeight="1">
      <c r="E103" s="910"/>
      <c r="F103" s="898"/>
      <c r="G103" s="480" t="s">
        <v>256</v>
      </c>
      <c r="H103" s="454">
        <v>1176</v>
      </c>
      <c r="I103" s="454">
        <v>1176</v>
      </c>
      <c r="J103" s="454">
        <v>1176</v>
      </c>
      <c r="K103" s="454">
        <v>1176</v>
      </c>
      <c r="L103" s="454">
        <v>1176</v>
      </c>
      <c r="M103" s="456"/>
      <c r="N103" s="483">
        <f t="shared" si="1"/>
        <v>5880</v>
      </c>
      <c r="O103" s="898"/>
      <c r="P103" s="898"/>
      <c r="Q103" s="898"/>
      <c r="R103" s="898"/>
      <c r="S103" s="910"/>
      <c r="T103" s="945"/>
      <c r="U103" s="942"/>
      <c r="V103" s="942"/>
      <c r="W103" s="942"/>
      <c r="X103" s="934"/>
      <c r="Y103" s="889"/>
      <c r="Z103" s="923"/>
    </row>
    <row r="104" spans="5:26" ht="35.25" customHeight="1">
      <c r="E104" s="910"/>
      <c r="F104" s="898"/>
      <c r="G104" s="480" t="s">
        <v>257</v>
      </c>
      <c r="H104" s="454">
        <v>1176</v>
      </c>
      <c r="I104" s="454">
        <v>1176</v>
      </c>
      <c r="J104" s="454">
        <v>1176</v>
      </c>
      <c r="K104" s="454"/>
      <c r="L104" s="454"/>
      <c r="M104" s="456"/>
      <c r="N104" s="483">
        <f t="shared" si="1"/>
        <v>3528</v>
      </c>
      <c r="O104" s="898"/>
      <c r="P104" s="898"/>
      <c r="Q104" s="898"/>
      <c r="R104" s="898"/>
      <c r="S104" s="910"/>
      <c r="T104" s="945"/>
      <c r="U104" s="942"/>
      <c r="V104" s="942"/>
      <c r="W104" s="942"/>
      <c r="X104" s="934"/>
      <c r="Y104" s="889"/>
      <c r="Z104" s="923"/>
    </row>
    <row r="105" spans="5:26" ht="35.25" customHeight="1">
      <c r="E105" s="910"/>
      <c r="F105" s="898"/>
      <c r="G105" s="480" t="s">
        <v>258</v>
      </c>
      <c r="H105" s="454"/>
      <c r="I105" s="454">
        <v>1176</v>
      </c>
      <c r="J105" s="454">
        <v>1176</v>
      </c>
      <c r="K105" s="454">
        <v>1176</v>
      </c>
      <c r="L105" s="454">
        <v>1176</v>
      </c>
      <c r="M105" s="456"/>
      <c r="N105" s="483">
        <f t="shared" si="1"/>
        <v>4704</v>
      </c>
      <c r="O105" s="898"/>
      <c r="P105" s="898"/>
      <c r="Q105" s="898"/>
      <c r="R105" s="898"/>
      <c r="S105" s="910"/>
      <c r="T105" s="945"/>
      <c r="U105" s="942"/>
      <c r="V105" s="942"/>
      <c r="W105" s="942"/>
      <c r="X105" s="934"/>
      <c r="Y105" s="889"/>
      <c r="Z105" s="923"/>
    </row>
    <row r="106" spans="5:26" ht="35.25" customHeight="1">
      <c r="E106" s="910"/>
      <c r="F106" s="898" t="s">
        <v>160</v>
      </c>
      <c r="G106" s="480" t="s">
        <v>255</v>
      </c>
      <c r="H106" s="454">
        <v>650</v>
      </c>
      <c r="I106" s="454">
        <v>650</v>
      </c>
      <c r="J106" s="454">
        <v>650</v>
      </c>
      <c r="K106" s="454">
        <v>650</v>
      </c>
      <c r="L106" s="454">
        <v>0</v>
      </c>
      <c r="M106" s="456"/>
      <c r="N106" s="483">
        <f t="shared" si="1"/>
        <v>2600</v>
      </c>
      <c r="O106" s="898"/>
      <c r="P106" s="898"/>
      <c r="Q106" s="898"/>
      <c r="R106" s="898"/>
      <c r="S106" s="910"/>
      <c r="T106" s="945"/>
      <c r="U106" s="942"/>
      <c r="V106" s="942"/>
      <c r="W106" s="942"/>
      <c r="X106" s="934"/>
      <c r="Y106" s="889"/>
      <c r="Z106" s="923"/>
    </row>
    <row r="107" spans="5:26" ht="35.25" customHeight="1">
      <c r="E107" s="910"/>
      <c r="F107" s="898"/>
      <c r="G107" s="480" t="s">
        <v>256</v>
      </c>
      <c r="H107" s="454">
        <v>650</v>
      </c>
      <c r="I107" s="454">
        <v>650</v>
      </c>
      <c r="J107" s="454">
        <v>650</v>
      </c>
      <c r="K107" s="454">
        <v>650</v>
      </c>
      <c r="L107" s="454">
        <v>650</v>
      </c>
      <c r="M107" s="456"/>
      <c r="N107" s="483">
        <f t="shared" si="1"/>
        <v>3250</v>
      </c>
      <c r="O107" s="898"/>
      <c r="P107" s="898"/>
      <c r="Q107" s="898"/>
      <c r="R107" s="898"/>
      <c r="S107" s="910"/>
      <c r="T107" s="945"/>
      <c r="U107" s="942"/>
      <c r="V107" s="942"/>
      <c r="W107" s="942"/>
      <c r="X107" s="934"/>
      <c r="Y107" s="889"/>
      <c r="Z107" s="923"/>
    </row>
    <row r="108" spans="5:26" ht="35.25" customHeight="1">
      <c r="E108" s="910"/>
      <c r="F108" s="898"/>
      <c r="G108" s="480" t="s">
        <v>257</v>
      </c>
      <c r="H108" s="454">
        <v>650</v>
      </c>
      <c r="I108" s="454">
        <v>650</v>
      </c>
      <c r="J108" s="454">
        <v>650</v>
      </c>
      <c r="K108" s="454">
        <v>0</v>
      </c>
      <c r="L108" s="454">
        <v>0</v>
      </c>
      <c r="M108" s="456"/>
      <c r="N108" s="483">
        <f t="shared" si="1"/>
        <v>1950</v>
      </c>
      <c r="O108" s="898"/>
      <c r="P108" s="898"/>
      <c r="Q108" s="898"/>
      <c r="R108" s="898"/>
      <c r="S108" s="910"/>
      <c r="T108" s="945"/>
      <c r="U108" s="942"/>
      <c r="V108" s="942"/>
      <c r="W108" s="942"/>
      <c r="X108" s="934"/>
      <c r="Y108" s="889"/>
      <c r="Z108" s="923"/>
    </row>
    <row r="109" spans="5:26" ht="35.25" customHeight="1">
      <c r="E109" s="910"/>
      <c r="F109" s="898"/>
      <c r="G109" s="480" t="s">
        <v>258</v>
      </c>
      <c r="H109" s="454">
        <v>0</v>
      </c>
      <c r="I109" s="454">
        <v>650</v>
      </c>
      <c r="J109" s="454">
        <v>650</v>
      </c>
      <c r="K109" s="454">
        <v>650</v>
      </c>
      <c r="L109" s="454">
        <v>650</v>
      </c>
      <c r="M109" s="456"/>
      <c r="N109" s="483">
        <f t="shared" si="1"/>
        <v>2600</v>
      </c>
      <c r="O109" s="898"/>
      <c r="P109" s="898"/>
      <c r="Q109" s="898"/>
      <c r="R109" s="898"/>
      <c r="S109" s="910"/>
      <c r="T109" s="946"/>
      <c r="U109" s="942"/>
      <c r="V109" s="942"/>
      <c r="W109" s="942"/>
      <c r="X109" s="934"/>
      <c r="Y109" s="889"/>
      <c r="Z109" s="924"/>
    </row>
    <row r="110" spans="5:26" ht="35.25" customHeight="1">
      <c r="E110" s="910">
        <v>5</v>
      </c>
      <c r="F110" s="898" t="s">
        <v>181</v>
      </c>
      <c r="G110" s="480" t="s">
        <v>255</v>
      </c>
      <c r="H110" s="454">
        <v>1178</v>
      </c>
      <c r="I110" s="454">
        <v>1178</v>
      </c>
      <c r="J110" s="454">
        <v>1178</v>
      </c>
      <c r="K110" s="454">
        <v>1178</v>
      </c>
      <c r="L110" s="454">
        <v>0</v>
      </c>
      <c r="M110" s="456"/>
      <c r="N110" s="483">
        <f t="shared" si="1"/>
        <v>4712</v>
      </c>
      <c r="O110" s="922">
        <f>N110+N114</f>
        <v>8744</v>
      </c>
      <c r="P110" s="922">
        <f>N111+N115</f>
        <v>10930</v>
      </c>
      <c r="Q110" s="922">
        <f>N112+N116</f>
        <v>6558</v>
      </c>
      <c r="R110" s="922">
        <f>N113+N117</f>
        <v>8744</v>
      </c>
      <c r="S110" s="910">
        <f>SUM(O110:R110)</f>
        <v>34976</v>
      </c>
      <c r="T110" s="910">
        <v>1832</v>
      </c>
      <c r="U110" s="910">
        <v>2290</v>
      </c>
      <c r="V110" s="910">
        <v>1374</v>
      </c>
      <c r="W110" s="910">
        <v>1832</v>
      </c>
      <c r="X110" s="910">
        <f>SUM(T110:W110)</f>
        <v>7328</v>
      </c>
      <c r="Y110" s="857">
        <v>229</v>
      </c>
      <c r="Z110" s="922">
        <v>27648</v>
      </c>
    </row>
    <row r="111" spans="5:26" ht="35.25" customHeight="1">
      <c r="E111" s="910"/>
      <c r="F111" s="898"/>
      <c r="G111" s="480" t="s">
        <v>256</v>
      </c>
      <c r="H111" s="454">
        <v>1178</v>
      </c>
      <c r="I111" s="454">
        <v>1178</v>
      </c>
      <c r="J111" s="454">
        <v>1178</v>
      </c>
      <c r="K111" s="454">
        <v>1178</v>
      </c>
      <c r="L111" s="454">
        <v>1178</v>
      </c>
      <c r="M111" s="456"/>
      <c r="N111" s="483">
        <f t="shared" si="1"/>
        <v>5890</v>
      </c>
      <c r="O111" s="923"/>
      <c r="P111" s="923"/>
      <c r="Q111" s="923"/>
      <c r="R111" s="923"/>
      <c r="S111" s="910"/>
      <c r="T111" s="910"/>
      <c r="U111" s="910"/>
      <c r="V111" s="910"/>
      <c r="W111" s="910"/>
      <c r="X111" s="910"/>
      <c r="Y111" s="857"/>
      <c r="Z111" s="923"/>
    </row>
    <row r="112" spans="5:26" ht="35.25" customHeight="1">
      <c r="E112" s="910"/>
      <c r="F112" s="898"/>
      <c r="G112" s="480" t="s">
        <v>257</v>
      </c>
      <c r="H112" s="454">
        <v>1178</v>
      </c>
      <c r="I112" s="454">
        <v>1178</v>
      </c>
      <c r="J112" s="454">
        <v>1178</v>
      </c>
      <c r="K112" s="454">
        <v>0</v>
      </c>
      <c r="L112" s="454">
        <v>0</v>
      </c>
      <c r="M112" s="456"/>
      <c r="N112" s="483">
        <f t="shared" si="1"/>
        <v>3534</v>
      </c>
      <c r="O112" s="923"/>
      <c r="P112" s="923"/>
      <c r="Q112" s="923"/>
      <c r="R112" s="923"/>
      <c r="S112" s="910"/>
      <c r="T112" s="910"/>
      <c r="U112" s="910"/>
      <c r="V112" s="910"/>
      <c r="W112" s="910"/>
      <c r="X112" s="910"/>
      <c r="Y112" s="857"/>
      <c r="Z112" s="923"/>
    </row>
    <row r="113" spans="5:26" ht="35.25" customHeight="1">
      <c r="E113" s="910"/>
      <c r="F113" s="898"/>
      <c r="G113" s="480" t="s">
        <v>258</v>
      </c>
      <c r="H113" s="454">
        <v>0</v>
      </c>
      <c r="I113" s="454">
        <v>1178</v>
      </c>
      <c r="J113" s="454">
        <v>1178</v>
      </c>
      <c r="K113" s="454">
        <v>1178</v>
      </c>
      <c r="L113" s="454">
        <v>1178</v>
      </c>
      <c r="M113" s="456"/>
      <c r="N113" s="483">
        <f t="shared" si="1"/>
        <v>4712</v>
      </c>
      <c r="O113" s="923"/>
      <c r="P113" s="923"/>
      <c r="Q113" s="923"/>
      <c r="R113" s="923"/>
      <c r="S113" s="910"/>
      <c r="T113" s="910"/>
      <c r="U113" s="910"/>
      <c r="V113" s="910"/>
      <c r="W113" s="910"/>
      <c r="X113" s="910"/>
      <c r="Y113" s="857"/>
      <c r="Z113" s="923"/>
    </row>
    <row r="114" spans="5:26" ht="35.25" customHeight="1">
      <c r="E114" s="910"/>
      <c r="F114" s="898" t="s">
        <v>106</v>
      </c>
      <c r="G114" s="480" t="s">
        <v>255</v>
      </c>
      <c r="H114" s="454">
        <v>1008</v>
      </c>
      <c r="I114" s="454">
        <v>1008</v>
      </c>
      <c r="J114" s="454">
        <v>1008</v>
      </c>
      <c r="K114" s="454">
        <v>1008</v>
      </c>
      <c r="L114" s="454">
        <v>0</v>
      </c>
      <c r="M114" s="456"/>
      <c r="N114" s="483">
        <f t="shared" si="1"/>
        <v>4032</v>
      </c>
      <c r="O114" s="923"/>
      <c r="P114" s="923"/>
      <c r="Q114" s="923"/>
      <c r="R114" s="923"/>
      <c r="S114" s="910"/>
      <c r="T114" s="910"/>
      <c r="U114" s="910"/>
      <c r="V114" s="910"/>
      <c r="W114" s="910"/>
      <c r="X114" s="910"/>
      <c r="Y114" s="857"/>
      <c r="Z114" s="923"/>
    </row>
    <row r="115" spans="5:26" ht="35.25" customHeight="1">
      <c r="E115" s="910"/>
      <c r="F115" s="898"/>
      <c r="G115" s="480" t="s">
        <v>256</v>
      </c>
      <c r="H115" s="454">
        <v>1008</v>
      </c>
      <c r="I115" s="454">
        <v>1008</v>
      </c>
      <c r="J115" s="454">
        <v>1008</v>
      </c>
      <c r="K115" s="454">
        <v>1008</v>
      </c>
      <c r="L115" s="454">
        <v>1008</v>
      </c>
      <c r="M115" s="456"/>
      <c r="N115" s="483">
        <f t="shared" si="1"/>
        <v>5040</v>
      </c>
      <c r="O115" s="923"/>
      <c r="P115" s="923"/>
      <c r="Q115" s="923"/>
      <c r="R115" s="923"/>
      <c r="S115" s="910"/>
      <c r="T115" s="910"/>
      <c r="U115" s="910"/>
      <c r="V115" s="910"/>
      <c r="W115" s="910"/>
      <c r="X115" s="910"/>
      <c r="Y115" s="857"/>
      <c r="Z115" s="923"/>
    </row>
    <row r="116" spans="5:26" ht="35.25" customHeight="1">
      <c r="E116" s="910"/>
      <c r="F116" s="898"/>
      <c r="G116" s="480" t="s">
        <v>257</v>
      </c>
      <c r="H116" s="454">
        <v>1008</v>
      </c>
      <c r="I116" s="454">
        <v>1008</v>
      </c>
      <c r="J116" s="454">
        <v>1008</v>
      </c>
      <c r="K116" s="454"/>
      <c r="L116" s="454"/>
      <c r="M116" s="456"/>
      <c r="N116" s="483">
        <f t="shared" si="1"/>
        <v>3024</v>
      </c>
      <c r="O116" s="923"/>
      <c r="P116" s="923"/>
      <c r="Q116" s="923"/>
      <c r="R116" s="923"/>
      <c r="S116" s="910"/>
      <c r="T116" s="910"/>
      <c r="U116" s="910"/>
      <c r="V116" s="910"/>
      <c r="W116" s="910"/>
      <c r="X116" s="910"/>
      <c r="Y116" s="857"/>
      <c r="Z116" s="923"/>
    </row>
    <row r="117" spans="5:26" ht="35.25" customHeight="1">
      <c r="E117" s="910"/>
      <c r="F117" s="898"/>
      <c r="G117" s="480" t="s">
        <v>258</v>
      </c>
      <c r="H117" s="454"/>
      <c r="I117" s="454">
        <v>1008</v>
      </c>
      <c r="J117" s="454">
        <v>1008</v>
      </c>
      <c r="K117" s="454">
        <v>1008</v>
      </c>
      <c r="L117" s="454">
        <v>1008</v>
      </c>
      <c r="M117" s="456"/>
      <c r="N117" s="483">
        <f t="shared" si="1"/>
        <v>4032</v>
      </c>
      <c r="O117" s="924"/>
      <c r="P117" s="924"/>
      <c r="Q117" s="924"/>
      <c r="R117" s="924"/>
      <c r="S117" s="910"/>
      <c r="T117" s="910"/>
      <c r="U117" s="910"/>
      <c r="V117" s="910"/>
      <c r="W117" s="910"/>
      <c r="X117" s="910"/>
      <c r="Y117" s="857"/>
      <c r="Z117" s="924"/>
    </row>
    <row r="118" spans="5:26" ht="35.25" customHeight="1">
      <c r="E118" s="910">
        <v>7</v>
      </c>
      <c r="F118" s="898" t="s">
        <v>78</v>
      </c>
      <c r="G118" s="480" t="s">
        <v>255</v>
      </c>
      <c r="H118" s="454">
        <v>436</v>
      </c>
      <c r="I118" s="454">
        <v>436</v>
      </c>
      <c r="J118" s="454">
        <v>436</v>
      </c>
      <c r="K118" s="454">
        <v>436</v>
      </c>
      <c r="L118" s="454">
        <v>0</v>
      </c>
      <c r="M118" s="456"/>
      <c r="N118" s="483">
        <f t="shared" si="1"/>
        <v>1744</v>
      </c>
      <c r="O118" s="922">
        <f>N118+N122+N126+N130+N134</f>
        <v>10824</v>
      </c>
      <c r="P118" s="922">
        <v>13530</v>
      </c>
      <c r="Q118" s="922">
        <v>8118</v>
      </c>
      <c r="R118" s="922">
        <v>10824</v>
      </c>
      <c r="S118" s="910">
        <f>SUM(O118:R118)</f>
        <v>43296</v>
      </c>
      <c r="T118" s="910">
        <v>3120</v>
      </c>
      <c r="U118" s="910">
        <v>3900</v>
      </c>
      <c r="V118" s="910">
        <v>2340</v>
      </c>
      <c r="W118" s="910">
        <v>3120</v>
      </c>
      <c r="X118" s="922">
        <f>SUM(T118:W118)</f>
        <v>12480</v>
      </c>
      <c r="Y118" s="857">
        <v>390</v>
      </c>
      <c r="Z118" s="922">
        <v>17664</v>
      </c>
    </row>
    <row r="119" spans="5:26" ht="35.25" customHeight="1">
      <c r="E119" s="910"/>
      <c r="F119" s="898"/>
      <c r="G119" s="480" t="s">
        <v>256</v>
      </c>
      <c r="H119" s="454">
        <v>436</v>
      </c>
      <c r="I119" s="454">
        <v>436</v>
      </c>
      <c r="J119" s="454">
        <v>436</v>
      </c>
      <c r="K119" s="454">
        <v>436</v>
      </c>
      <c r="L119" s="454">
        <v>436</v>
      </c>
      <c r="M119" s="456"/>
      <c r="N119" s="483">
        <f t="shared" si="1"/>
        <v>2180</v>
      </c>
      <c r="O119" s="923"/>
      <c r="P119" s="923"/>
      <c r="Q119" s="923"/>
      <c r="R119" s="923"/>
      <c r="S119" s="910"/>
      <c r="T119" s="910"/>
      <c r="U119" s="910"/>
      <c r="V119" s="910"/>
      <c r="W119" s="910"/>
      <c r="X119" s="923"/>
      <c r="Y119" s="857"/>
      <c r="Z119" s="923"/>
    </row>
    <row r="120" spans="5:26" ht="35.25" customHeight="1">
      <c r="E120" s="910"/>
      <c r="F120" s="898"/>
      <c r="G120" s="480" t="s">
        <v>257</v>
      </c>
      <c r="H120" s="454">
        <v>436</v>
      </c>
      <c r="I120" s="454">
        <v>436</v>
      </c>
      <c r="J120" s="454">
        <v>436</v>
      </c>
      <c r="K120" s="454"/>
      <c r="L120" s="454"/>
      <c r="M120" s="456"/>
      <c r="N120" s="483">
        <f t="shared" si="1"/>
        <v>1308</v>
      </c>
      <c r="O120" s="923"/>
      <c r="P120" s="923"/>
      <c r="Q120" s="923"/>
      <c r="R120" s="923"/>
      <c r="S120" s="910"/>
      <c r="T120" s="910"/>
      <c r="U120" s="910"/>
      <c r="V120" s="910"/>
      <c r="W120" s="910"/>
      <c r="X120" s="923"/>
      <c r="Y120" s="857"/>
      <c r="Z120" s="923"/>
    </row>
    <row r="121" spans="5:26" ht="35.25" customHeight="1">
      <c r="E121" s="910"/>
      <c r="F121" s="898"/>
      <c r="G121" s="480" t="s">
        <v>258</v>
      </c>
      <c r="H121" s="454"/>
      <c r="I121" s="454">
        <v>436</v>
      </c>
      <c r="J121" s="454">
        <v>436</v>
      </c>
      <c r="K121" s="454">
        <v>436</v>
      </c>
      <c r="L121" s="454">
        <v>436</v>
      </c>
      <c r="M121" s="456"/>
      <c r="N121" s="483">
        <f t="shared" si="1"/>
        <v>1744</v>
      </c>
      <c r="O121" s="923"/>
      <c r="P121" s="923"/>
      <c r="Q121" s="923"/>
      <c r="R121" s="923"/>
      <c r="S121" s="910"/>
      <c r="T121" s="910"/>
      <c r="U121" s="910"/>
      <c r="V121" s="910"/>
      <c r="W121" s="910"/>
      <c r="X121" s="923"/>
      <c r="Y121" s="857"/>
      <c r="Z121" s="923"/>
    </row>
    <row r="122" spans="5:26" ht="35.25" customHeight="1">
      <c r="E122" s="910"/>
      <c r="F122" s="898" t="s">
        <v>127</v>
      </c>
      <c r="G122" s="480" t="s">
        <v>255</v>
      </c>
      <c r="H122" s="454">
        <v>464</v>
      </c>
      <c r="I122" s="454">
        <v>464</v>
      </c>
      <c r="J122" s="454">
        <v>464</v>
      </c>
      <c r="K122" s="454">
        <v>464</v>
      </c>
      <c r="L122" s="454"/>
      <c r="M122" s="456"/>
      <c r="N122" s="483">
        <f t="shared" si="1"/>
        <v>1856</v>
      </c>
      <c r="O122" s="923"/>
      <c r="P122" s="923"/>
      <c r="Q122" s="923"/>
      <c r="R122" s="923"/>
      <c r="S122" s="910"/>
      <c r="T122" s="910"/>
      <c r="U122" s="910"/>
      <c r="V122" s="910"/>
      <c r="W122" s="910"/>
      <c r="X122" s="923"/>
      <c r="Y122" s="857"/>
      <c r="Z122" s="923"/>
    </row>
    <row r="123" spans="5:26" ht="35.25" customHeight="1">
      <c r="E123" s="910"/>
      <c r="F123" s="898"/>
      <c r="G123" s="480" t="s">
        <v>256</v>
      </c>
      <c r="H123" s="454">
        <v>464</v>
      </c>
      <c r="I123" s="454">
        <v>464</v>
      </c>
      <c r="J123" s="454">
        <v>464</v>
      </c>
      <c r="K123" s="454">
        <v>464</v>
      </c>
      <c r="L123" s="454">
        <v>464</v>
      </c>
      <c r="M123" s="456"/>
      <c r="N123" s="483">
        <f t="shared" si="1"/>
        <v>2320</v>
      </c>
      <c r="O123" s="923"/>
      <c r="P123" s="923"/>
      <c r="Q123" s="923"/>
      <c r="R123" s="923"/>
      <c r="S123" s="910"/>
      <c r="T123" s="910"/>
      <c r="U123" s="910"/>
      <c r="V123" s="910"/>
      <c r="W123" s="910"/>
      <c r="X123" s="923"/>
      <c r="Y123" s="857"/>
      <c r="Z123" s="923"/>
    </row>
    <row r="124" spans="5:26" ht="35.25" customHeight="1">
      <c r="E124" s="910"/>
      <c r="F124" s="898"/>
      <c r="G124" s="480" t="s">
        <v>257</v>
      </c>
      <c r="H124" s="454">
        <v>464</v>
      </c>
      <c r="I124" s="454">
        <v>464</v>
      </c>
      <c r="J124" s="454">
        <v>464</v>
      </c>
      <c r="K124" s="454"/>
      <c r="L124" s="454"/>
      <c r="M124" s="456"/>
      <c r="N124" s="483">
        <f t="shared" si="1"/>
        <v>1392</v>
      </c>
      <c r="O124" s="923"/>
      <c r="P124" s="923"/>
      <c r="Q124" s="923"/>
      <c r="R124" s="923"/>
      <c r="S124" s="910"/>
      <c r="T124" s="910"/>
      <c r="U124" s="910"/>
      <c r="V124" s="910"/>
      <c r="W124" s="910"/>
      <c r="X124" s="923"/>
      <c r="Y124" s="857"/>
      <c r="Z124" s="923"/>
    </row>
    <row r="125" spans="5:26" ht="35.25" customHeight="1">
      <c r="E125" s="910"/>
      <c r="F125" s="898"/>
      <c r="G125" s="480" t="s">
        <v>258</v>
      </c>
      <c r="H125" s="454"/>
      <c r="I125" s="454">
        <v>464</v>
      </c>
      <c r="J125" s="454">
        <v>464</v>
      </c>
      <c r="K125" s="454">
        <v>464</v>
      </c>
      <c r="L125" s="454">
        <v>464</v>
      </c>
      <c r="M125" s="456"/>
      <c r="N125" s="483">
        <f t="shared" si="1"/>
        <v>1856</v>
      </c>
      <c r="O125" s="923"/>
      <c r="P125" s="923"/>
      <c r="Q125" s="923"/>
      <c r="R125" s="923"/>
      <c r="S125" s="910"/>
      <c r="T125" s="910"/>
      <c r="U125" s="910"/>
      <c r="V125" s="910"/>
      <c r="W125" s="910"/>
      <c r="X125" s="923"/>
      <c r="Y125" s="857"/>
      <c r="Z125" s="923"/>
    </row>
    <row r="126" spans="5:26" ht="35.25" customHeight="1">
      <c r="E126" s="910"/>
      <c r="F126" s="898" t="s">
        <v>61</v>
      </c>
      <c r="G126" s="480" t="s">
        <v>255</v>
      </c>
      <c r="H126" s="454">
        <v>300</v>
      </c>
      <c r="I126" s="454">
        <v>300</v>
      </c>
      <c r="J126" s="454">
        <v>300</v>
      </c>
      <c r="K126" s="454">
        <v>300</v>
      </c>
      <c r="L126" s="454"/>
      <c r="M126" s="456"/>
      <c r="N126" s="483">
        <f t="shared" si="1"/>
        <v>1200</v>
      </c>
      <c r="O126" s="923"/>
      <c r="P126" s="923"/>
      <c r="Q126" s="923"/>
      <c r="R126" s="923"/>
      <c r="S126" s="910"/>
      <c r="T126" s="910"/>
      <c r="U126" s="910"/>
      <c r="V126" s="910"/>
      <c r="W126" s="910"/>
      <c r="X126" s="923"/>
      <c r="Y126" s="857"/>
      <c r="Z126" s="923"/>
    </row>
    <row r="127" spans="5:26" ht="35.25" customHeight="1">
      <c r="E127" s="910"/>
      <c r="F127" s="898"/>
      <c r="G127" s="480" t="s">
        <v>256</v>
      </c>
      <c r="H127" s="454">
        <v>300</v>
      </c>
      <c r="I127" s="454">
        <v>300</v>
      </c>
      <c r="J127" s="454">
        <v>300</v>
      </c>
      <c r="K127" s="454">
        <v>300</v>
      </c>
      <c r="L127" s="454">
        <v>300</v>
      </c>
      <c r="M127" s="456"/>
      <c r="N127" s="483">
        <f t="shared" si="1"/>
        <v>1500</v>
      </c>
      <c r="O127" s="923"/>
      <c r="P127" s="923"/>
      <c r="Q127" s="923"/>
      <c r="R127" s="923"/>
      <c r="S127" s="910"/>
      <c r="T127" s="910"/>
      <c r="U127" s="910"/>
      <c r="V127" s="910"/>
      <c r="W127" s="910"/>
      <c r="X127" s="923"/>
      <c r="Y127" s="857"/>
      <c r="Z127" s="923"/>
    </row>
    <row r="128" spans="5:26" ht="35.25" customHeight="1">
      <c r="E128" s="910"/>
      <c r="F128" s="898"/>
      <c r="G128" s="480" t="s">
        <v>257</v>
      </c>
      <c r="H128" s="454">
        <v>300</v>
      </c>
      <c r="I128" s="454">
        <v>300</v>
      </c>
      <c r="J128" s="454">
        <v>300</v>
      </c>
      <c r="K128" s="454"/>
      <c r="L128" s="454"/>
      <c r="M128" s="456"/>
      <c r="N128" s="483">
        <f t="shared" si="1"/>
        <v>900</v>
      </c>
      <c r="O128" s="923"/>
      <c r="P128" s="923"/>
      <c r="Q128" s="923"/>
      <c r="R128" s="923"/>
      <c r="S128" s="910"/>
      <c r="T128" s="910"/>
      <c r="U128" s="910"/>
      <c r="V128" s="910"/>
      <c r="W128" s="910"/>
      <c r="X128" s="923"/>
      <c r="Y128" s="857"/>
      <c r="Z128" s="923"/>
    </row>
    <row r="129" spans="5:26" ht="35.25" customHeight="1">
      <c r="E129" s="910"/>
      <c r="F129" s="898"/>
      <c r="G129" s="480" t="s">
        <v>258</v>
      </c>
      <c r="H129" s="454"/>
      <c r="I129" s="454">
        <v>300</v>
      </c>
      <c r="J129" s="454">
        <v>300</v>
      </c>
      <c r="K129" s="454">
        <v>300</v>
      </c>
      <c r="L129" s="454">
        <v>300</v>
      </c>
      <c r="M129" s="456"/>
      <c r="N129" s="483">
        <f t="shared" si="1"/>
        <v>1200</v>
      </c>
      <c r="O129" s="923"/>
      <c r="P129" s="923"/>
      <c r="Q129" s="923"/>
      <c r="R129" s="923"/>
      <c r="S129" s="910"/>
      <c r="T129" s="910"/>
      <c r="U129" s="910"/>
      <c r="V129" s="910"/>
      <c r="W129" s="910"/>
      <c r="X129" s="923"/>
      <c r="Y129" s="857"/>
      <c r="Z129" s="923"/>
    </row>
    <row r="130" spans="5:26" ht="35.25" customHeight="1">
      <c r="E130" s="910"/>
      <c r="F130" s="898" t="s">
        <v>161</v>
      </c>
      <c r="G130" s="480" t="s">
        <v>255</v>
      </c>
      <c r="H130" s="454">
        <v>1338</v>
      </c>
      <c r="I130" s="454">
        <v>1338</v>
      </c>
      <c r="J130" s="454">
        <v>1338</v>
      </c>
      <c r="K130" s="454">
        <v>1338</v>
      </c>
      <c r="L130" s="454"/>
      <c r="M130" s="456"/>
      <c r="N130" s="483">
        <f t="shared" si="1"/>
        <v>5352</v>
      </c>
      <c r="O130" s="923"/>
      <c r="P130" s="923"/>
      <c r="Q130" s="923"/>
      <c r="R130" s="923"/>
      <c r="S130" s="910"/>
      <c r="T130" s="910"/>
      <c r="U130" s="910"/>
      <c r="V130" s="910"/>
      <c r="W130" s="910"/>
      <c r="X130" s="923"/>
      <c r="Y130" s="857"/>
      <c r="Z130" s="923"/>
    </row>
    <row r="131" spans="5:26" ht="35.25" customHeight="1">
      <c r="E131" s="910"/>
      <c r="F131" s="898"/>
      <c r="G131" s="480" t="s">
        <v>256</v>
      </c>
      <c r="H131" s="454">
        <v>1338</v>
      </c>
      <c r="I131" s="454">
        <v>1338</v>
      </c>
      <c r="J131" s="454">
        <v>1338</v>
      </c>
      <c r="K131" s="454">
        <v>1338</v>
      </c>
      <c r="L131" s="454">
        <v>1338</v>
      </c>
      <c r="M131" s="456"/>
      <c r="N131" s="483">
        <f t="shared" si="1"/>
        <v>6690</v>
      </c>
      <c r="O131" s="923"/>
      <c r="P131" s="923"/>
      <c r="Q131" s="923"/>
      <c r="R131" s="923"/>
      <c r="S131" s="910"/>
      <c r="T131" s="910"/>
      <c r="U131" s="910"/>
      <c r="V131" s="910"/>
      <c r="W131" s="910"/>
      <c r="X131" s="923"/>
      <c r="Y131" s="857"/>
      <c r="Z131" s="923"/>
    </row>
    <row r="132" spans="5:26" ht="35.25" customHeight="1">
      <c r="E132" s="910"/>
      <c r="F132" s="898"/>
      <c r="G132" s="480" t="s">
        <v>257</v>
      </c>
      <c r="H132" s="454">
        <v>1338</v>
      </c>
      <c r="I132" s="454">
        <v>1338</v>
      </c>
      <c r="J132" s="454">
        <v>1338</v>
      </c>
      <c r="K132" s="454"/>
      <c r="L132" s="454"/>
      <c r="M132" s="456"/>
      <c r="N132" s="483">
        <f t="shared" si="1"/>
        <v>4014</v>
      </c>
      <c r="O132" s="923"/>
      <c r="P132" s="923"/>
      <c r="Q132" s="923"/>
      <c r="R132" s="923"/>
      <c r="S132" s="910"/>
      <c r="T132" s="910"/>
      <c r="U132" s="910"/>
      <c r="V132" s="910"/>
      <c r="W132" s="910"/>
      <c r="X132" s="923"/>
      <c r="Y132" s="857"/>
      <c r="Z132" s="923"/>
    </row>
    <row r="133" spans="5:26" ht="35.25" customHeight="1">
      <c r="E133" s="910"/>
      <c r="F133" s="898"/>
      <c r="G133" s="480" t="s">
        <v>258</v>
      </c>
      <c r="H133" s="454"/>
      <c r="I133" s="454">
        <v>1338</v>
      </c>
      <c r="J133" s="454">
        <v>1338</v>
      </c>
      <c r="K133" s="454">
        <v>1338</v>
      </c>
      <c r="L133" s="454">
        <v>1338</v>
      </c>
      <c r="M133" s="456"/>
      <c r="N133" s="483">
        <f t="shared" si="1"/>
        <v>5352</v>
      </c>
      <c r="O133" s="923"/>
      <c r="P133" s="923"/>
      <c r="Q133" s="923"/>
      <c r="R133" s="923"/>
      <c r="S133" s="910"/>
      <c r="T133" s="910"/>
      <c r="U133" s="910"/>
      <c r="V133" s="910"/>
      <c r="W133" s="910"/>
      <c r="X133" s="923"/>
      <c r="Y133" s="857"/>
      <c r="Z133" s="923"/>
    </row>
    <row r="134" spans="5:26" ht="35.25" customHeight="1">
      <c r="E134" s="910"/>
      <c r="F134" s="898" t="s">
        <v>162</v>
      </c>
      <c r="G134" s="480" t="s">
        <v>255</v>
      </c>
      <c r="H134" s="454">
        <v>168</v>
      </c>
      <c r="I134" s="454">
        <v>168</v>
      </c>
      <c r="J134" s="454">
        <v>168</v>
      </c>
      <c r="K134" s="454">
        <v>168</v>
      </c>
      <c r="L134" s="454"/>
      <c r="M134" s="456"/>
      <c r="N134" s="483">
        <f>SUM(H134:M134)</f>
        <v>672</v>
      </c>
      <c r="O134" s="923"/>
      <c r="P134" s="923"/>
      <c r="Q134" s="923"/>
      <c r="R134" s="923"/>
      <c r="S134" s="910"/>
      <c r="T134" s="910"/>
      <c r="U134" s="910"/>
      <c r="V134" s="910"/>
      <c r="W134" s="910"/>
      <c r="X134" s="923"/>
      <c r="Y134" s="857"/>
      <c r="Z134" s="923"/>
    </row>
    <row r="135" spans="5:26" ht="35.25" customHeight="1">
      <c r="E135" s="910"/>
      <c r="F135" s="898"/>
      <c r="G135" s="480" t="s">
        <v>256</v>
      </c>
      <c r="H135" s="454">
        <v>168</v>
      </c>
      <c r="I135" s="454">
        <v>168</v>
      </c>
      <c r="J135" s="454">
        <v>168</v>
      </c>
      <c r="K135" s="454">
        <v>168</v>
      </c>
      <c r="L135" s="454">
        <v>168</v>
      </c>
      <c r="M135" s="456"/>
      <c r="N135" s="483">
        <f>SUM(H135:M135)</f>
        <v>840</v>
      </c>
      <c r="O135" s="923"/>
      <c r="P135" s="923"/>
      <c r="Q135" s="923"/>
      <c r="R135" s="923"/>
      <c r="S135" s="910"/>
      <c r="T135" s="910"/>
      <c r="U135" s="910"/>
      <c r="V135" s="910"/>
      <c r="W135" s="910"/>
      <c r="X135" s="923"/>
      <c r="Y135" s="857"/>
      <c r="Z135" s="923"/>
    </row>
    <row r="136" spans="5:26" ht="35.25" customHeight="1">
      <c r="E136" s="910"/>
      <c r="F136" s="898"/>
      <c r="G136" s="480" t="s">
        <v>257</v>
      </c>
      <c r="H136" s="454">
        <v>168</v>
      </c>
      <c r="I136" s="454">
        <v>168</v>
      </c>
      <c r="J136" s="454">
        <v>168</v>
      </c>
      <c r="K136" s="454"/>
      <c r="L136" s="454"/>
      <c r="M136" s="456"/>
      <c r="N136" s="483">
        <f>SUM(H136:M136)</f>
        <v>504</v>
      </c>
      <c r="O136" s="923"/>
      <c r="P136" s="923"/>
      <c r="Q136" s="923"/>
      <c r="R136" s="923"/>
      <c r="S136" s="910"/>
      <c r="T136" s="910"/>
      <c r="U136" s="910"/>
      <c r="V136" s="910"/>
      <c r="W136" s="910"/>
      <c r="X136" s="923"/>
      <c r="Y136" s="857"/>
      <c r="Z136" s="923"/>
    </row>
    <row r="137" spans="5:26" ht="35.25" customHeight="1">
      <c r="E137" s="910"/>
      <c r="F137" s="898"/>
      <c r="G137" s="480" t="s">
        <v>258</v>
      </c>
      <c r="H137" s="454"/>
      <c r="I137" s="454">
        <v>168</v>
      </c>
      <c r="J137" s="454">
        <v>168</v>
      </c>
      <c r="K137" s="454">
        <v>168</v>
      </c>
      <c r="L137" s="454">
        <v>168</v>
      </c>
      <c r="M137" s="456"/>
      <c r="N137" s="483">
        <f>SUM(H137:M137)</f>
        <v>672</v>
      </c>
      <c r="O137" s="924"/>
      <c r="P137" s="924"/>
      <c r="Q137" s="924"/>
      <c r="R137" s="924"/>
      <c r="S137" s="910"/>
      <c r="T137" s="910"/>
      <c r="U137" s="910"/>
      <c r="V137" s="910"/>
      <c r="W137" s="910"/>
      <c r="X137" s="924"/>
      <c r="Y137" s="857"/>
      <c r="Z137" s="924"/>
    </row>
    <row r="138" spans="5:26" ht="37.5" customHeight="1">
      <c r="O138" s="485">
        <f t="shared" ref="O138:Z138" si="2">SUM(O70:O137)</f>
        <v>58480</v>
      </c>
      <c r="P138" s="485">
        <f t="shared" si="2"/>
        <v>73100</v>
      </c>
      <c r="Q138" s="485">
        <f t="shared" si="2"/>
        <v>43860</v>
      </c>
      <c r="R138" s="485">
        <f t="shared" si="2"/>
        <v>58480</v>
      </c>
      <c r="S138" s="485">
        <f t="shared" si="2"/>
        <v>233920</v>
      </c>
      <c r="T138" s="485">
        <f t="shared" si="2"/>
        <v>19968</v>
      </c>
      <c r="U138" s="485">
        <f t="shared" si="2"/>
        <v>24960</v>
      </c>
      <c r="V138" s="485">
        <f t="shared" si="2"/>
        <v>14976</v>
      </c>
      <c r="W138" s="485">
        <f t="shared" si="2"/>
        <v>19968</v>
      </c>
      <c r="X138" s="485">
        <f t="shared" si="2"/>
        <v>79872</v>
      </c>
      <c r="Y138" s="337">
        <f t="shared" si="2"/>
        <v>2496</v>
      </c>
      <c r="Z138" s="545">
        <f t="shared" si="2"/>
        <v>108160</v>
      </c>
    </row>
  </sheetData>
  <mergeCells count="196">
    <mergeCell ref="A34:A65"/>
    <mergeCell ref="W62:W65"/>
    <mergeCell ref="R62:R65"/>
    <mergeCell ref="S62:S65"/>
    <mergeCell ref="T62:T65"/>
    <mergeCell ref="U62:U65"/>
    <mergeCell ref="V54:V57"/>
    <mergeCell ref="W54:W57"/>
    <mergeCell ref="E50:E53"/>
    <mergeCell ref="F50:F53"/>
    <mergeCell ref="S50:S53"/>
    <mergeCell ref="T50:T53"/>
    <mergeCell ref="U50:U53"/>
    <mergeCell ref="V50:V53"/>
    <mergeCell ref="W50:W53"/>
    <mergeCell ref="F42:F45"/>
    <mergeCell ref="F58:F61"/>
    <mergeCell ref="T46:T49"/>
    <mergeCell ref="U46:U49"/>
    <mergeCell ref="V46:V49"/>
    <mergeCell ref="R42:R45"/>
    <mergeCell ref="D42:D45"/>
    <mergeCell ref="E58:E61"/>
    <mergeCell ref="D34:D37"/>
    <mergeCell ref="Z118:Z137"/>
    <mergeCell ref="D54:D57"/>
    <mergeCell ref="E54:E57"/>
    <mergeCell ref="F54:F57"/>
    <mergeCell ref="R54:R57"/>
    <mergeCell ref="S54:S57"/>
    <mergeCell ref="T54:T57"/>
    <mergeCell ref="U54:U57"/>
    <mergeCell ref="Z70:Z81"/>
    <mergeCell ref="D58:D61"/>
    <mergeCell ref="R58:R61"/>
    <mergeCell ref="Y58:Y61"/>
    <mergeCell ref="D62:D65"/>
    <mergeCell ref="E62:E65"/>
    <mergeCell ref="F62:F65"/>
    <mergeCell ref="F78:F81"/>
    <mergeCell ref="X62:X65"/>
    <mergeCell ref="Y62:Y65"/>
    <mergeCell ref="V58:V61"/>
    <mergeCell ref="W58:W61"/>
    <mergeCell ref="Z110:Z117"/>
    <mergeCell ref="Z82:Z89"/>
    <mergeCell ref="Z90:Z109"/>
    <mergeCell ref="S58:S61"/>
    <mergeCell ref="X50:X53"/>
    <mergeCell ref="T110:T117"/>
    <mergeCell ref="U110:U117"/>
    <mergeCell ref="V110:V117"/>
    <mergeCell ref="Y54:Y57"/>
    <mergeCell ref="T58:T61"/>
    <mergeCell ref="U58:U61"/>
    <mergeCell ref="T90:T109"/>
    <mergeCell ref="Y70:Y81"/>
    <mergeCell ref="Y82:Y89"/>
    <mergeCell ref="Y90:Y109"/>
    <mergeCell ref="Y50:Y53"/>
    <mergeCell ref="Y34:Y37"/>
    <mergeCell ref="R38:R41"/>
    <mergeCell ref="S38:S41"/>
    <mergeCell ref="T38:T41"/>
    <mergeCell ref="U38:U41"/>
    <mergeCell ref="V38:V41"/>
    <mergeCell ref="W38:W41"/>
    <mergeCell ref="X38:X41"/>
    <mergeCell ref="W34:W37"/>
    <mergeCell ref="Y38:Y41"/>
    <mergeCell ref="S34:S37"/>
    <mergeCell ref="Y118:Y137"/>
    <mergeCell ref="E70:E81"/>
    <mergeCell ref="E90:E109"/>
    <mergeCell ref="F90:F93"/>
    <mergeCell ref="F70:F73"/>
    <mergeCell ref="X110:X117"/>
    <mergeCell ref="X82:X89"/>
    <mergeCell ref="W90:W109"/>
    <mergeCell ref="X90:X109"/>
    <mergeCell ref="Y110:Y117"/>
    <mergeCell ref="O90:O109"/>
    <mergeCell ref="T118:T137"/>
    <mergeCell ref="W82:W89"/>
    <mergeCell ref="R118:R137"/>
    <mergeCell ref="S70:S81"/>
    <mergeCell ref="S82:S89"/>
    <mergeCell ref="S90:S109"/>
    <mergeCell ref="O70:O81"/>
    <mergeCell ref="V70:V81"/>
    <mergeCell ref="W70:W81"/>
    <mergeCell ref="F74:F77"/>
    <mergeCell ref="E118:E137"/>
    <mergeCell ref="E110:E117"/>
    <mergeCell ref="E82:E89"/>
    <mergeCell ref="G32:G33"/>
    <mergeCell ref="H32:Q32"/>
    <mergeCell ref="P70:P81"/>
    <mergeCell ref="Q70:Q81"/>
    <mergeCell ref="O82:O89"/>
    <mergeCell ref="T68:X68"/>
    <mergeCell ref="U118:U137"/>
    <mergeCell ref="V118:V137"/>
    <mergeCell ref="W118:W137"/>
    <mergeCell ref="X118:X137"/>
    <mergeCell ref="W110:W117"/>
    <mergeCell ref="X34:X37"/>
    <mergeCell ref="V34:V37"/>
    <mergeCell ref="X58:X61"/>
    <mergeCell ref="V62:V65"/>
    <mergeCell ref="X54:X57"/>
    <mergeCell ref="S110:S117"/>
    <mergeCell ref="S118:S137"/>
    <mergeCell ref="R82:R89"/>
    <mergeCell ref="R90:R109"/>
    <mergeCell ref="R110:R117"/>
    <mergeCell ref="X70:X81"/>
    <mergeCell ref="V82:V89"/>
    <mergeCell ref="V90:V109"/>
    <mergeCell ref="A1:Y1"/>
    <mergeCell ref="A2:Y2"/>
    <mergeCell ref="M7:N7"/>
    <mergeCell ref="M8:N8"/>
    <mergeCell ref="A3:Y3"/>
    <mergeCell ref="M6:N6"/>
    <mergeCell ref="O7:R7"/>
    <mergeCell ref="A4:W4"/>
    <mergeCell ref="M5:N5"/>
    <mergeCell ref="E69:F69"/>
    <mergeCell ref="N68:N69"/>
    <mergeCell ref="H68:J68"/>
    <mergeCell ref="P10:T10"/>
    <mergeCell ref="S32:U33"/>
    <mergeCell ref="H22:I22"/>
    <mergeCell ref="U34:U37"/>
    <mergeCell ref="T34:T37"/>
    <mergeCell ref="O118:O137"/>
    <mergeCell ref="P118:P137"/>
    <mergeCell ref="Q118:Q137"/>
    <mergeCell ref="Q90:Q109"/>
    <mergeCell ref="T82:T89"/>
    <mergeCell ref="U82:U89"/>
    <mergeCell ref="P82:P89"/>
    <mergeCell ref="O110:O117"/>
    <mergeCell ref="T70:T81"/>
    <mergeCell ref="U70:U81"/>
    <mergeCell ref="U90:U109"/>
    <mergeCell ref="P110:P117"/>
    <mergeCell ref="Q110:Q117"/>
    <mergeCell ref="Q82:Q89"/>
    <mergeCell ref="P90:P109"/>
    <mergeCell ref="R70:R81"/>
    <mergeCell ref="B34:B65"/>
    <mergeCell ref="R46:R49"/>
    <mergeCell ref="R50:R53"/>
    <mergeCell ref="F46:F49"/>
    <mergeCell ref="D46:D49"/>
    <mergeCell ref="E46:E49"/>
    <mergeCell ref="D50:D53"/>
    <mergeCell ref="C34:C37"/>
    <mergeCell ref="E42:E45"/>
    <mergeCell ref="D38:D41"/>
    <mergeCell ref="E34:E37"/>
    <mergeCell ref="F34:F37"/>
    <mergeCell ref="E38:E41"/>
    <mergeCell ref="F38:F41"/>
    <mergeCell ref="R34:R37"/>
    <mergeCell ref="C58:C65"/>
    <mergeCell ref="C38:C41"/>
    <mergeCell ref="C42:C45"/>
    <mergeCell ref="C46:C53"/>
    <mergeCell ref="C54:C57"/>
    <mergeCell ref="Y42:Y45"/>
    <mergeCell ref="W46:W49"/>
    <mergeCell ref="X46:X49"/>
    <mergeCell ref="Y46:Y49"/>
    <mergeCell ref="S42:S45"/>
    <mergeCell ref="T42:T45"/>
    <mergeCell ref="U42:U45"/>
    <mergeCell ref="V42:V45"/>
    <mergeCell ref="W42:W45"/>
    <mergeCell ref="X42:X45"/>
    <mergeCell ref="S46:S49"/>
    <mergeCell ref="F94:F97"/>
    <mergeCell ref="F86:F89"/>
    <mergeCell ref="F82:F85"/>
    <mergeCell ref="F114:F117"/>
    <mergeCell ref="F118:F121"/>
    <mergeCell ref="F122:F125"/>
    <mergeCell ref="F126:F129"/>
    <mergeCell ref="F130:F133"/>
    <mergeCell ref="F134:F137"/>
    <mergeCell ref="F98:F101"/>
    <mergeCell ref="F102:F105"/>
    <mergeCell ref="F106:F109"/>
    <mergeCell ref="F110:F113"/>
  </mergeCells>
  <phoneticPr fontId="0" type="noConversion"/>
  <pageMargins left="0.2" right="0.19" top="0.2" bottom="0.19" header="0.2" footer="0.19"/>
  <pageSetup scale="24" orientation="landscape" r:id="rId1"/>
  <headerFooter alignWithMargins="0"/>
  <rowBreaks count="1" manualBreakCount="1">
    <brk id="66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122"/>
  <sheetViews>
    <sheetView view="pageBreakPreview" topLeftCell="L1" zoomScale="60" zoomScaleNormal="100" workbookViewId="0">
      <selection activeCell="W7" sqref="W7"/>
    </sheetView>
  </sheetViews>
  <sheetFormatPr defaultRowHeight="12.75"/>
  <cols>
    <col min="1" max="1" width="20" customWidth="1"/>
    <col min="2" max="2" width="19" customWidth="1"/>
    <col min="3" max="4" width="24.42578125" customWidth="1"/>
    <col min="5" max="5" width="11" customWidth="1"/>
    <col min="6" max="6" width="16" customWidth="1"/>
    <col min="7" max="7" width="35.85546875" customWidth="1"/>
    <col min="8" max="8" width="21.7109375" customWidth="1"/>
    <col min="9" max="9" width="20.42578125" customWidth="1"/>
    <col min="10" max="10" width="18.5703125" customWidth="1"/>
    <col min="11" max="12" width="19.5703125" customWidth="1"/>
    <col min="13" max="13" width="10.42578125" customWidth="1"/>
    <col min="14" max="14" width="14.28515625" customWidth="1"/>
    <col min="15" max="16" width="17" customWidth="1"/>
    <col min="17" max="17" width="16.140625" customWidth="1"/>
    <col min="18" max="18" width="19.42578125" customWidth="1"/>
    <col min="19" max="19" width="21.140625" customWidth="1"/>
    <col min="20" max="20" width="17.5703125" customWidth="1"/>
    <col min="21" max="21" width="20" customWidth="1"/>
    <col min="22" max="22" width="29.140625" customWidth="1"/>
    <col min="23" max="23" width="27.140625" customWidth="1"/>
    <col min="24" max="24" width="29.85546875" customWidth="1"/>
    <col min="25" max="25" width="29.42578125" customWidth="1"/>
    <col min="26" max="26" width="13.28515625" customWidth="1"/>
  </cols>
  <sheetData>
    <row r="1" spans="1:26" ht="48.75" customHeight="1">
      <c r="A1" s="1008" t="s">
        <v>26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</row>
    <row r="2" spans="1:26" ht="39" customHeight="1">
      <c r="A2" s="1008" t="s">
        <v>266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</row>
    <row r="3" spans="1:26" ht="8.25" customHeight="1">
      <c r="A3" s="1009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</row>
    <row r="4" spans="1:26" ht="36" customHeight="1" thickBot="1">
      <c r="A4" s="1010" t="s">
        <v>27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598"/>
      <c r="Y4" s="598"/>
    </row>
    <row r="5" spans="1:26" s="554" customFormat="1" ht="39.950000000000003" customHeight="1" thickBot="1">
      <c r="A5" s="599" t="s">
        <v>0</v>
      </c>
      <c r="B5" s="600"/>
      <c r="C5" s="600"/>
      <c r="D5" s="600"/>
      <c r="E5" s="600"/>
      <c r="F5" s="600"/>
      <c r="G5" s="600"/>
      <c r="H5" s="600"/>
      <c r="I5" s="600"/>
      <c r="J5" s="601"/>
      <c r="K5" s="601"/>
      <c r="L5" s="600"/>
      <c r="M5" s="1011" t="s">
        <v>28</v>
      </c>
      <c r="N5" s="1012"/>
      <c r="O5" s="602"/>
      <c r="P5" s="600"/>
      <c r="Q5" s="602"/>
      <c r="R5" s="602"/>
      <c r="S5" s="602"/>
      <c r="T5" s="602"/>
      <c r="U5" s="602"/>
      <c r="V5" s="603"/>
      <c r="W5" s="599" t="s">
        <v>20</v>
      </c>
      <c r="X5" s="572"/>
      <c r="Y5" s="574"/>
      <c r="Z5" s="575"/>
    </row>
    <row r="6" spans="1:26" s="554" customFormat="1" ht="39.950000000000003" customHeight="1" thickBot="1">
      <c r="A6" s="604" t="s">
        <v>26</v>
      </c>
      <c r="B6" s="605"/>
      <c r="C6" s="605"/>
      <c r="D6" s="605"/>
      <c r="E6" s="605"/>
      <c r="F6" s="605"/>
      <c r="G6" s="605"/>
      <c r="H6" s="605"/>
      <c r="I6" s="605"/>
      <c r="J6" s="606"/>
      <c r="K6" s="606"/>
      <c r="L6" s="605"/>
      <c r="M6" s="1013" t="s">
        <v>2</v>
      </c>
      <c r="N6" s="1014"/>
      <c r="O6" s="608"/>
      <c r="P6" s="606"/>
      <c r="Q6" s="606"/>
      <c r="R6" s="606"/>
      <c r="S6" s="606"/>
      <c r="T6" s="602"/>
      <c r="U6" s="602"/>
      <c r="V6" s="609"/>
      <c r="W6" s="610"/>
      <c r="X6" s="568"/>
      <c r="Y6" s="576"/>
      <c r="Z6" s="575"/>
    </row>
    <row r="7" spans="1:26" s="554" customFormat="1" ht="39.950000000000003" customHeight="1" thickBot="1">
      <c r="A7" s="611" t="s">
        <v>267</v>
      </c>
      <c r="B7" s="612"/>
      <c r="C7" s="612"/>
      <c r="D7" s="612"/>
      <c r="E7" s="612"/>
      <c r="F7" s="612"/>
      <c r="G7" s="612"/>
      <c r="H7" s="612"/>
      <c r="I7" s="612"/>
      <c r="J7" s="613"/>
      <c r="K7" s="613"/>
      <c r="L7" s="612"/>
      <c r="M7" s="995" t="s">
        <v>67</v>
      </c>
      <c r="N7" s="996"/>
      <c r="O7" s="997"/>
      <c r="P7" s="996"/>
      <c r="Q7" s="996"/>
      <c r="R7" s="996"/>
      <c r="S7" s="614"/>
      <c r="T7" s="602"/>
      <c r="U7" s="602"/>
      <c r="V7" s="615"/>
      <c r="W7" s="616" t="s">
        <v>279</v>
      </c>
      <c r="X7" s="578"/>
      <c r="Y7" s="577"/>
      <c r="Z7" s="575"/>
    </row>
    <row r="8" spans="1:26" s="554" customFormat="1" ht="39.950000000000003" customHeight="1">
      <c r="A8" s="617" t="s">
        <v>34</v>
      </c>
      <c r="B8" s="618"/>
      <c r="C8" s="618"/>
      <c r="D8" s="618"/>
      <c r="E8" s="618"/>
      <c r="F8" s="618"/>
      <c r="G8" s="618"/>
      <c r="H8" s="618"/>
      <c r="I8" s="618"/>
      <c r="J8" s="619"/>
      <c r="K8" s="619"/>
      <c r="L8" s="618"/>
      <c r="M8" s="998" t="s">
        <v>36</v>
      </c>
      <c r="N8" s="999"/>
      <c r="O8" s="516" t="s">
        <v>64</v>
      </c>
      <c r="P8" s="663"/>
      <c r="Q8" s="663"/>
      <c r="R8" s="663"/>
      <c r="S8" s="602"/>
      <c r="T8" s="602"/>
      <c r="U8" s="620"/>
      <c r="V8" s="620"/>
      <c r="W8" s="601"/>
      <c r="X8" s="571"/>
      <c r="Y8" s="573"/>
      <c r="Z8" s="575"/>
    </row>
    <row r="9" spans="1:26" s="554" customFormat="1" ht="39.950000000000003" customHeight="1">
      <c r="A9" s="621" t="s">
        <v>64</v>
      </c>
      <c r="B9" s="605"/>
      <c r="C9" s="605"/>
      <c r="D9" s="605"/>
      <c r="E9" s="605"/>
      <c r="F9" s="605"/>
      <c r="G9" s="605"/>
      <c r="H9" s="605"/>
      <c r="I9" s="605"/>
      <c r="J9" s="622"/>
      <c r="K9" s="622"/>
      <c r="L9" s="605"/>
      <c r="M9" s="607"/>
      <c r="N9" s="605"/>
      <c r="O9" s="623" t="s">
        <v>65</v>
      </c>
      <c r="P9" s="608"/>
      <c r="Q9" s="608"/>
      <c r="R9" s="608"/>
      <c r="S9" s="608"/>
      <c r="T9" s="608"/>
      <c r="U9" s="624"/>
      <c r="V9" s="624"/>
      <c r="W9" s="606"/>
      <c r="X9" s="569"/>
      <c r="Y9" s="579"/>
      <c r="Z9" s="575"/>
    </row>
    <row r="10" spans="1:26" s="554" customFormat="1" ht="34.5" customHeight="1" thickBot="1">
      <c r="A10" s="621" t="s">
        <v>65</v>
      </c>
      <c r="B10" s="605"/>
      <c r="C10" s="605"/>
      <c r="D10" s="605"/>
      <c r="E10" s="605"/>
      <c r="F10" s="605"/>
      <c r="G10" s="605"/>
      <c r="H10" s="605"/>
      <c r="I10" s="605"/>
      <c r="J10" s="622"/>
      <c r="K10" s="622"/>
      <c r="L10" s="605"/>
      <c r="M10" s="625" t="s">
        <v>38</v>
      </c>
      <c r="N10" s="626"/>
      <c r="O10" s="627"/>
      <c r="P10" s="1000"/>
      <c r="Q10" s="1000"/>
      <c r="R10" s="1000"/>
      <c r="S10" s="1000"/>
      <c r="T10" s="1000"/>
      <c r="U10" s="627"/>
      <c r="V10" s="616" t="s">
        <v>280</v>
      </c>
      <c r="W10" s="627"/>
      <c r="X10" s="580"/>
      <c r="Y10" s="581"/>
      <c r="Z10" s="575"/>
    </row>
    <row r="11" spans="1:26" s="554" customFormat="1" ht="36" customHeight="1">
      <c r="A11" s="621" t="s">
        <v>66</v>
      </c>
      <c r="B11" s="623"/>
      <c r="C11" s="623"/>
      <c r="D11" s="623"/>
      <c r="E11" s="623"/>
      <c r="F11" s="623"/>
      <c r="G11" s="623"/>
      <c r="H11" s="605"/>
      <c r="I11" s="608"/>
      <c r="J11" s="608"/>
      <c r="K11" s="622"/>
      <c r="L11" s="605"/>
      <c r="M11" s="628" t="s">
        <v>39</v>
      </c>
      <c r="N11" s="608"/>
      <c r="O11" s="605"/>
      <c r="P11" s="608" t="s">
        <v>40</v>
      </c>
      <c r="Q11" s="608"/>
      <c r="R11" s="608"/>
      <c r="S11" s="608"/>
      <c r="T11" s="608"/>
      <c r="U11" s="608"/>
      <c r="V11" s="608"/>
      <c r="W11" s="629"/>
      <c r="X11" s="570"/>
      <c r="Y11" s="582"/>
      <c r="Z11" s="575"/>
    </row>
    <row r="12" spans="1:26" s="554" customFormat="1" ht="34.5" customHeight="1">
      <c r="A12" s="621" t="s">
        <v>63</v>
      </c>
      <c r="B12" s="623"/>
      <c r="C12" s="623"/>
      <c r="D12" s="623"/>
      <c r="E12" s="623"/>
      <c r="F12" s="623"/>
      <c r="G12" s="623"/>
      <c r="H12" s="605"/>
      <c r="I12" s="608"/>
      <c r="J12" s="608"/>
      <c r="K12" s="622"/>
      <c r="L12" s="605"/>
      <c r="M12" s="628" t="s">
        <v>37</v>
      </c>
      <c r="N12" s="608"/>
      <c r="O12" s="608"/>
      <c r="P12" s="608" t="s">
        <v>30</v>
      </c>
      <c r="Q12" s="608"/>
      <c r="R12" s="608"/>
      <c r="S12" s="608"/>
      <c r="T12" s="608"/>
      <c r="U12" s="608"/>
      <c r="V12" s="608"/>
      <c r="W12" s="608"/>
      <c r="X12" s="569"/>
      <c r="Y12" s="579"/>
      <c r="Z12" s="575"/>
    </row>
    <row r="13" spans="1:26" s="554" customFormat="1" ht="39.950000000000003" customHeight="1">
      <c r="A13" s="617" t="s">
        <v>35</v>
      </c>
      <c r="B13" s="630"/>
      <c r="C13" s="630"/>
      <c r="D13" s="630"/>
      <c r="E13" s="630"/>
      <c r="F13" s="630"/>
      <c r="G13" s="630"/>
      <c r="H13" s="618"/>
      <c r="I13" s="627"/>
      <c r="J13" s="619"/>
      <c r="K13" s="619"/>
      <c r="L13" s="631"/>
      <c r="M13" s="608" t="s">
        <v>3</v>
      </c>
      <c r="N13" s="608"/>
      <c r="O13" s="608"/>
      <c r="P13" s="608" t="s">
        <v>76</v>
      </c>
      <c r="Q13" s="608"/>
      <c r="R13" s="608"/>
      <c r="S13" s="608"/>
      <c r="T13" s="608"/>
      <c r="U13" s="608"/>
      <c r="V13" s="608"/>
      <c r="W13" s="608"/>
      <c r="X13" s="568"/>
      <c r="Y13" s="576"/>
      <c r="Z13" s="575"/>
    </row>
    <row r="14" spans="1:26" s="554" customFormat="1" ht="39.950000000000003" customHeight="1">
      <c r="A14" s="621" t="s">
        <v>62</v>
      </c>
      <c r="B14" s="623"/>
      <c r="C14" s="623"/>
      <c r="D14" s="623"/>
      <c r="E14" s="623"/>
      <c r="F14" s="623"/>
      <c r="G14" s="623"/>
      <c r="H14" s="605"/>
      <c r="I14" s="608"/>
      <c r="J14" s="608"/>
      <c r="K14" s="622"/>
      <c r="L14" s="632"/>
      <c r="M14" s="608" t="s">
        <v>4</v>
      </c>
      <c r="N14" s="496"/>
      <c r="O14" s="608"/>
      <c r="P14" s="608"/>
      <c r="Q14" s="608"/>
      <c r="R14" s="608"/>
      <c r="S14" s="608"/>
      <c r="T14" s="608"/>
      <c r="U14" s="608"/>
      <c r="V14" s="608"/>
      <c r="W14" s="608"/>
      <c r="X14" s="568"/>
      <c r="Y14" s="576"/>
      <c r="Z14" s="575"/>
    </row>
    <row r="15" spans="1:26" s="554" customFormat="1" ht="39.950000000000003" customHeight="1">
      <c r="A15" s="621" t="s">
        <v>63</v>
      </c>
      <c r="B15" s="623"/>
      <c r="C15" s="623"/>
      <c r="D15" s="623"/>
      <c r="E15" s="623"/>
      <c r="F15" s="633"/>
      <c r="G15" s="623"/>
      <c r="H15" s="605"/>
      <c r="I15" s="608"/>
      <c r="J15" s="608"/>
      <c r="K15" s="622"/>
      <c r="L15" s="632"/>
      <c r="M15" s="608" t="s">
        <v>5</v>
      </c>
      <c r="N15" s="608"/>
      <c r="O15" s="605"/>
      <c r="P15" s="608" t="s">
        <v>31</v>
      </c>
      <c r="Q15" s="608"/>
      <c r="R15" s="608"/>
      <c r="S15" s="608"/>
      <c r="T15" s="608"/>
      <c r="U15" s="608"/>
      <c r="V15" s="608"/>
      <c r="W15" s="608"/>
      <c r="X15" s="568"/>
      <c r="Y15" s="576"/>
      <c r="Z15" s="575"/>
    </row>
    <row r="16" spans="1:26" s="554" customFormat="1" ht="33.75" customHeight="1">
      <c r="A16" s="634"/>
      <c r="B16" s="635"/>
      <c r="C16" s="635"/>
      <c r="D16" s="635"/>
      <c r="E16" s="635"/>
      <c r="F16" s="635"/>
      <c r="G16" s="635"/>
      <c r="H16" s="612"/>
      <c r="I16" s="636"/>
      <c r="J16" s="636"/>
      <c r="K16" s="613"/>
      <c r="L16" s="637"/>
      <c r="M16" s="636" t="s">
        <v>68</v>
      </c>
      <c r="N16" s="636"/>
      <c r="O16" s="612"/>
      <c r="P16" s="636"/>
      <c r="Q16" s="636"/>
      <c r="R16" s="636"/>
      <c r="S16" s="636"/>
      <c r="T16" s="636"/>
      <c r="U16" s="636"/>
      <c r="V16" s="636"/>
      <c r="W16" s="636"/>
      <c r="X16" s="583"/>
      <c r="Y16" s="584"/>
      <c r="Z16" s="575"/>
    </row>
    <row r="17" spans="1:26" ht="24.95" customHeight="1">
      <c r="A17" s="638"/>
      <c r="B17" s="639"/>
      <c r="C17" s="640"/>
      <c r="D17" s="640"/>
      <c r="E17" s="640"/>
      <c r="F17" s="640"/>
      <c r="G17" s="641"/>
      <c r="H17" s="638" t="s">
        <v>81</v>
      </c>
      <c r="I17" s="639"/>
      <c r="J17" s="608"/>
      <c r="K17" s="605"/>
      <c r="L17" s="608"/>
      <c r="M17" s="605"/>
      <c r="N17" s="605"/>
      <c r="O17" s="605"/>
      <c r="P17" s="605"/>
      <c r="Q17" s="642" t="s">
        <v>32</v>
      </c>
      <c r="R17" s="605"/>
      <c r="S17" s="605"/>
      <c r="T17" s="605"/>
      <c r="U17" s="643"/>
      <c r="V17" s="643"/>
      <c r="W17" s="643"/>
      <c r="X17" s="585"/>
      <c r="Y17" s="586"/>
      <c r="Z17" s="587"/>
    </row>
    <row r="18" spans="1:26" ht="24.95" customHeight="1">
      <c r="A18" s="644"/>
      <c r="B18" s="639"/>
      <c r="C18" s="640"/>
      <c r="D18" s="640"/>
      <c r="E18" s="640"/>
      <c r="F18" s="645"/>
      <c r="G18" s="646"/>
      <c r="H18" s="607" t="s">
        <v>79</v>
      </c>
      <c r="I18" s="639"/>
      <c r="J18" s="608"/>
      <c r="K18" s="605"/>
      <c r="L18" s="608"/>
      <c r="M18" s="605"/>
      <c r="N18" s="605"/>
      <c r="O18" s="605"/>
      <c r="P18" s="605"/>
      <c r="Q18" s="628" t="s">
        <v>272</v>
      </c>
      <c r="R18" s="605"/>
      <c r="S18" s="605"/>
      <c r="T18" s="605"/>
      <c r="U18" s="643"/>
      <c r="V18" s="643"/>
      <c r="W18" s="643"/>
      <c r="X18" s="585"/>
      <c r="Y18" s="586"/>
      <c r="Z18" s="587"/>
    </row>
    <row r="19" spans="1:26" ht="24.95" customHeight="1">
      <c r="A19" s="644"/>
      <c r="B19" s="647"/>
      <c r="C19" s="645"/>
      <c r="D19" s="645"/>
      <c r="E19" s="645"/>
      <c r="F19" s="647"/>
      <c r="G19" s="648"/>
      <c r="H19" s="607"/>
      <c r="I19" s="605"/>
      <c r="J19" s="608"/>
      <c r="K19" s="608"/>
      <c r="L19" s="608"/>
      <c r="M19" s="608"/>
      <c r="N19" s="608"/>
      <c r="O19" s="605"/>
      <c r="P19" s="605"/>
      <c r="Q19" s="649" t="s">
        <v>137</v>
      </c>
      <c r="R19" s="608"/>
      <c r="S19" s="608"/>
      <c r="T19" s="608"/>
      <c r="U19" s="643"/>
      <c r="V19" s="643"/>
      <c r="W19" s="643"/>
      <c r="X19" s="585"/>
      <c r="Y19" s="586"/>
      <c r="Z19" s="587"/>
    </row>
    <row r="20" spans="1:26" ht="24.95" customHeight="1">
      <c r="A20" s="644"/>
      <c r="B20" s="647"/>
      <c r="C20" s="645"/>
      <c r="D20" s="645"/>
      <c r="E20" s="645"/>
      <c r="F20" s="647"/>
      <c r="G20" s="648"/>
      <c r="H20" s="607" t="s">
        <v>80</v>
      </c>
      <c r="I20" s="605"/>
      <c r="J20" s="650"/>
      <c r="K20" s="608"/>
      <c r="L20" s="608"/>
      <c r="M20" s="608"/>
      <c r="N20" s="608"/>
      <c r="O20" s="605"/>
      <c r="P20" s="605"/>
      <c r="Q20" s="628" t="s">
        <v>274</v>
      </c>
      <c r="R20" s="605"/>
      <c r="S20" s="605"/>
      <c r="T20" s="608"/>
      <c r="U20" s="643"/>
      <c r="V20" s="643"/>
      <c r="W20" s="643"/>
      <c r="X20" s="585"/>
      <c r="Y20" s="586"/>
      <c r="Z20" s="587"/>
    </row>
    <row r="21" spans="1:26" ht="24.95" customHeight="1">
      <c r="A21" s="644"/>
      <c r="B21" s="647"/>
      <c r="C21" s="645"/>
      <c r="D21" s="645"/>
      <c r="E21" s="645"/>
      <c r="F21" s="647"/>
      <c r="G21" s="648"/>
      <c r="H21" s="607" t="s">
        <v>247</v>
      </c>
      <c r="I21" s="605"/>
      <c r="J21" s="650"/>
      <c r="K21" s="608"/>
      <c r="L21" s="608"/>
      <c r="M21" s="608"/>
      <c r="N21" s="608"/>
      <c r="O21" s="605"/>
      <c r="P21" s="605"/>
      <c r="Q21" s="628"/>
      <c r="R21" s="605"/>
      <c r="S21" s="605"/>
      <c r="T21" s="608"/>
      <c r="U21" s="643"/>
      <c r="V21" s="643"/>
      <c r="W21" s="643"/>
      <c r="X21" s="585"/>
      <c r="Y21" s="586"/>
      <c r="Z21" s="587"/>
    </row>
    <row r="22" spans="1:26" ht="24.95" customHeight="1">
      <c r="A22" s="644"/>
      <c r="B22" s="647"/>
      <c r="C22" s="645"/>
      <c r="D22" s="645"/>
      <c r="E22" s="645"/>
      <c r="F22" s="647"/>
      <c r="G22" s="647"/>
      <c r="H22" s="1001" t="s">
        <v>24</v>
      </c>
      <c r="I22" s="1002"/>
      <c r="J22" s="547">
        <v>36</v>
      </c>
      <c r="K22" s="547">
        <v>38</v>
      </c>
      <c r="L22" s="547">
        <v>40</v>
      </c>
      <c r="M22" s="547">
        <v>42</v>
      </c>
      <c r="N22" s="547">
        <v>44</v>
      </c>
      <c r="O22" s="558" t="s">
        <v>11</v>
      </c>
      <c r="P22" s="605"/>
      <c r="Q22" s="628"/>
      <c r="R22" s="605"/>
      <c r="S22" s="605"/>
      <c r="T22" s="605"/>
      <c r="U22" s="643"/>
      <c r="V22" s="643"/>
      <c r="W22" s="643"/>
      <c r="X22" s="13"/>
      <c r="Y22" s="57"/>
    </row>
    <row r="23" spans="1:26" ht="24.95" customHeight="1">
      <c r="A23" s="644"/>
      <c r="B23" s="647"/>
      <c r="C23" s="647"/>
      <c r="D23" s="647"/>
      <c r="E23" s="647"/>
      <c r="F23" s="647"/>
      <c r="G23" s="647"/>
      <c r="H23" s="556" t="s">
        <v>55</v>
      </c>
      <c r="I23" s="651"/>
      <c r="J23" s="671">
        <v>1</v>
      </c>
      <c r="K23" s="671">
        <v>1</v>
      </c>
      <c r="L23" s="671">
        <v>2</v>
      </c>
      <c r="M23" s="671">
        <v>1</v>
      </c>
      <c r="N23" s="671">
        <v>1</v>
      </c>
      <c r="O23" s="680">
        <f>SUM(J23:N23)</f>
        <v>6</v>
      </c>
      <c r="P23" s="605"/>
      <c r="Q23" s="628"/>
      <c r="R23" s="605"/>
      <c r="S23" s="605"/>
      <c r="T23" s="605"/>
      <c r="U23" s="643"/>
      <c r="V23" s="643"/>
      <c r="W23" s="643"/>
      <c r="X23" s="13"/>
      <c r="Y23" s="57"/>
    </row>
    <row r="24" spans="1:26" ht="24.95" customHeight="1">
      <c r="A24" s="644"/>
      <c r="B24" s="647"/>
      <c r="C24" s="647"/>
      <c r="D24" s="647"/>
      <c r="E24" s="647"/>
      <c r="F24" s="647"/>
      <c r="G24" s="647"/>
      <c r="H24" s="556" t="s">
        <v>199</v>
      </c>
      <c r="I24" s="651"/>
      <c r="J24" s="671">
        <v>0</v>
      </c>
      <c r="K24" s="671">
        <v>1</v>
      </c>
      <c r="L24" s="671">
        <v>2</v>
      </c>
      <c r="M24" s="671">
        <v>2</v>
      </c>
      <c r="N24" s="671">
        <v>1</v>
      </c>
      <c r="O24" s="676">
        <f>SUM(J24:N24)</f>
        <v>6</v>
      </c>
      <c r="P24" s="605"/>
      <c r="Q24" s="628"/>
      <c r="R24" s="605"/>
      <c r="S24" s="605"/>
      <c r="T24" s="605"/>
      <c r="U24" s="643"/>
      <c r="V24" s="643"/>
      <c r="W24" s="643"/>
      <c r="X24" s="13"/>
      <c r="Y24" s="57"/>
    </row>
    <row r="25" spans="1:26" ht="24.95" customHeight="1">
      <c r="A25" s="644"/>
      <c r="B25" s="647"/>
      <c r="C25" s="647"/>
      <c r="D25" s="647"/>
      <c r="E25" s="647"/>
      <c r="F25" s="647"/>
      <c r="G25" s="647"/>
      <c r="H25" s="556" t="s">
        <v>107</v>
      </c>
      <c r="I25" s="651"/>
      <c r="J25" s="671">
        <v>1</v>
      </c>
      <c r="K25" s="671">
        <v>1</v>
      </c>
      <c r="L25" s="671">
        <v>1</v>
      </c>
      <c r="M25" s="671">
        <v>1</v>
      </c>
      <c r="N25" s="671">
        <v>0</v>
      </c>
      <c r="O25" s="676">
        <f>SUM(J25:N25)</f>
        <v>4</v>
      </c>
      <c r="P25" s="605"/>
      <c r="Q25" s="628"/>
      <c r="R25" s="605"/>
      <c r="S25" s="605"/>
      <c r="T25" s="605"/>
      <c r="U25" s="643"/>
      <c r="V25" s="643"/>
      <c r="W25" s="643"/>
      <c r="X25" s="13"/>
      <c r="Y25" s="57"/>
    </row>
    <row r="26" spans="1:26" ht="24.95" customHeight="1">
      <c r="A26" s="644"/>
      <c r="B26" s="647"/>
      <c r="C26" s="647"/>
      <c r="D26" s="647"/>
      <c r="E26" s="647"/>
      <c r="F26" s="647"/>
      <c r="G26" s="647"/>
      <c r="H26" s="547"/>
      <c r="I26" s="652"/>
      <c r="J26" s="547"/>
      <c r="K26" s="547"/>
      <c r="L26" s="549"/>
      <c r="M26" s="547"/>
      <c r="N26" s="547"/>
      <c r="O26" s="549"/>
      <c r="P26" s="605"/>
      <c r="Q26" s="628"/>
      <c r="R26" s="605"/>
      <c r="S26" s="605"/>
      <c r="T26" s="605"/>
      <c r="U26" s="643"/>
      <c r="V26" s="643"/>
      <c r="W26" s="643"/>
      <c r="X26" s="13"/>
      <c r="Y26" s="57"/>
    </row>
    <row r="27" spans="1:26" ht="24.95" customHeight="1">
      <c r="A27" s="644"/>
      <c r="B27" s="647"/>
      <c r="C27" s="647"/>
      <c r="D27" s="647"/>
      <c r="E27" s="647"/>
      <c r="F27" s="647"/>
      <c r="G27" s="647"/>
      <c r="H27" s="653" t="s">
        <v>6</v>
      </c>
      <c r="I27" s="654" t="s">
        <v>165</v>
      </c>
      <c r="J27" s="655">
        <v>8</v>
      </c>
      <c r="K27" s="608" t="s">
        <v>17</v>
      </c>
      <c r="L27" s="608"/>
      <c r="M27" s="608"/>
      <c r="N27" s="608"/>
      <c r="O27" s="549">
        <f>SUM(O23:O26)</f>
        <v>16</v>
      </c>
      <c r="P27" s="605"/>
      <c r="Q27" s="628"/>
      <c r="R27" s="605"/>
      <c r="S27" s="605"/>
      <c r="T27" s="605"/>
      <c r="U27" s="643"/>
      <c r="V27" s="643"/>
      <c r="W27" s="643"/>
      <c r="X27" s="13"/>
      <c r="Y27" s="57"/>
    </row>
    <row r="28" spans="1:26" ht="24.95" customHeight="1">
      <c r="A28" s="644"/>
      <c r="B28" s="647"/>
      <c r="C28" s="647"/>
      <c r="D28" s="647"/>
      <c r="E28" s="647"/>
      <c r="F28" s="647"/>
      <c r="G28" s="647"/>
      <c r="H28" s="628" t="s">
        <v>7</v>
      </c>
      <c r="I28" s="624" t="s">
        <v>1</v>
      </c>
      <c r="J28" s="656">
        <v>6.8</v>
      </c>
      <c r="K28" s="608" t="s">
        <v>17</v>
      </c>
      <c r="L28" s="608"/>
      <c r="M28" s="608"/>
      <c r="N28" s="608"/>
      <c r="O28" s="608"/>
      <c r="P28" s="605"/>
      <c r="Q28" s="628"/>
      <c r="R28" s="605"/>
      <c r="S28" s="605"/>
      <c r="T28" s="605"/>
      <c r="U28" s="643"/>
      <c r="V28" s="643"/>
      <c r="W28" s="643"/>
      <c r="X28" s="13"/>
      <c r="Y28" s="57"/>
    </row>
    <row r="29" spans="1:26" ht="24.95" customHeight="1">
      <c r="A29" s="644"/>
      <c r="B29" s="647"/>
      <c r="C29" s="647"/>
      <c r="D29" s="647"/>
      <c r="E29" s="647"/>
      <c r="F29" s="647"/>
      <c r="G29" s="647"/>
      <c r="H29" s="628" t="s">
        <v>8</v>
      </c>
      <c r="I29" s="624" t="s">
        <v>1</v>
      </c>
      <c r="J29" s="606" t="s">
        <v>273</v>
      </c>
      <c r="K29" s="629"/>
      <c r="L29" s="496"/>
      <c r="M29" s="496"/>
      <c r="N29" s="496"/>
      <c r="O29" s="657"/>
      <c r="P29" s="605"/>
      <c r="Q29" s="628"/>
      <c r="R29" s="605"/>
      <c r="S29" s="605"/>
      <c r="T29" s="605"/>
      <c r="U29" s="643"/>
      <c r="V29" s="643"/>
      <c r="W29" s="643"/>
      <c r="X29" s="13"/>
      <c r="Y29" s="57"/>
    </row>
    <row r="30" spans="1:26" ht="24.95" customHeight="1">
      <c r="A30" s="53"/>
      <c r="B30" s="12"/>
      <c r="C30" s="12"/>
      <c r="D30" s="12"/>
      <c r="E30" s="12"/>
      <c r="F30" s="12"/>
      <c r="G30" s="12"/>
      <c r="H30" s="533"/>
      <c r="I30" s="534"/>
      <c r="J30" s="553"/>
      <c r="K30" s="550"/>
      <c r="L30" s="550"/>
      <c r="M30" s="550"/>
      <c r="N30" s="550"/>
      <c r="O30" s="551"/>
      <c r="P30" s="552"/>
      <c r="Q30" s="537"/>
      <c r="R30" s="552"/>
      <c r="S30" s="552"/>
      <c r="T30" s="552"/>
      <c r="U30" s="15"/>
      <c r="V30" s="15"/>
      <c r="W30" s="15"/>
      <c r="X30" s="13"/>
      <c r="Y30" s="57"/>
    </row>
    <row r="31" spans="1:26" s="197" customFormat="1" ht="48.75" customHeight="1">
      <c r="A31" s="354" t="s">
        <v>48</v>
      </c>
      <c r="B31" s="354" t="s">
        <v>49</v>
      </c>
      <c r="C31" s="354" t="s">
        <v>260</v>
      </c>
      <c r="D31" s="354" t="s">
        <v>52</v>
      </c>
      <c r="E31" s="354"/>
      <c r="F31" s="559"/>
      <c r="G31" s="1003" t="s">
        <v>9</v>
      </c>
      <c r="H31" s="1004" t="s">
        <v>24</v>
      </c>
      <c r="I31" s="1005"/>
      <c r="J31" s="1005"/>
      <c r="K31" s="1005"/>
      <c r="L31" s="1005"/>
      <c r="M31" s="1005"/>
      <c r="N31" s="1005"/>
      <c r="O31" s="1005"/>
      <c r="P31" s="1005"/>
      <c r="Q31" s="1006"/>
      <c r="R31" s="354" t="s">
        <v>10</v>
      </c>
      <c r="S31" s="1007" t="s">
        <v>25</v>
      </c>
      <c r="T31" s="1007"/>
      <c r="U31" s="1007"/>
      <c r="V31" s="354" t="s">
        <v>11</v>
      </c>
      <c r="W31" s="354" t="s">
        <v>11</v>
      </c>
      <c r="X31" s="353" t="s">
        <v>16</v>
      </c>
      <c r="Y31" s="353" t="s">
        <v>18</v>
      </c>
    </row>
    <row r="32" spans="1:26" s="197" customFormat="1" ht="45" customHeight="1">
      <c r="A32" s="560" t="s">
        <v>12</v>
      </c>
      <c r="B32" s="561" t="s">
        <v>12</v>
      </c>
      <c r="C32" s="561" t="s">
        <v>165</v>
      </c>
      <c r="D32" s="562" t="s">
        <v>53</v>
      </c>
      <c r="E32" s="559"/>
      <c r="F32" s="559"/>
      <c r="G32" s="1003"/>
      <c r="H32" s="675">
        <v>36</v>
      </c>
      <c r="I32" s="675">
        <v>38</v>
      </c>
      <c r="J32" s="675">
        <v>40</v>
      </c>
      <c r="K32" s="675">
        <v>42</v>
      </c>
      <c r="L32" s="675">
        <v>44</v>
      </c>
      <c r="M32" s="353"/>
      <c r="N32" s="563"/>
      <c r="O32" s="354"/>
      <c r="P32" s="354"/>
      <c r="Q32" s="354"/>
      <c r="R32" s="561" t="s">
        <v>13</v>
      </c>
      <c r="S32" s="1007"/>
      <c r="T32" s="1007"/>
      <c r="U32" s="1007"/>
      <c r="V32" s="354" t="s">
        <v>14</v>
      </c>
      <c r="W32" s="354" t="s">
        <v>15</v>
      </c>
      <c r="X32" s="353" t="s">
        <v>17</v>
      </c>
      <c r="Y32" s="353" t="s">
        <v>17</v>
      </c>
    </row>
    <row r="33" spans="1:25" s="197" customFormat="1" ht="51.95" customHeight="1">
      <c r="A33" s="993" t="s">
        <v>268</v>
      </c>
      <c r="B33" s="958">
        <v>102082</v>
      </c>
      <c r="C33" s="962">
        <v>2</v>
      </c>
      <c r="D33" s="994" t="s">
        <v>155</v>
      </c>
      <c r="E33" s="893"/>
      <c r="F33" s="893"/>
      <c r="G33" s="674" t="s">
        <v>55</v>
      </c>
      <c r="H33" s="672">
        <v>1</v>
      </c>
      <c r="I33" s="672">
        <v>1</v>
      </c>
      <c r="J33" s="672">
        <v>2</v>
      </c>
      <c r="K33" s="672">
        <v>1</v>
      </c>
      <c r="L33" s="672">
        <v>1</v>
      </c>
      <c r="M33" s="594"/>
      <c r="N33" s="481"/>
      <c r="O33" s="353"/>
      <c r="P33" s="353"/>
      <c r="Q33" s="353"/>
      <c r="R33" s="987">
        <v>16</v>
      </c>
      <c r="S33" s="987">
        <v>8936</v>
      </c>
      <c r="T33" s="990"/>
      <c r="U33" s="973">
        <v>9560</v>
      </c>
      <c r="V33" s="965">
        <v>625</v>
      </c>
      <c r="W33" s="965">
        <f>V33*R33</f>
        <v>10000</v>
      </c>
      <c r="X33" s="976">
        <f>V33*J28</f>
        <v>4250</v>
      </c>
      <c r="Y33" s="976">
        <f>V33*J27</f>
        <v>5000</v>
      </c>
    </row>
    <row r="34" spans="1:25" s="197" customFormat="1" ht="51.95" customHeight="1">
      <c r="A34" s="993"/>
      <c r="B34" s="958"/>
      <c r="C34" s="962"/>
      <c r="D34" s="994"/>
      <c r="E34" s="893"/>
      <c r="F34" s="893"/>
      <c r="G34" s="674" t="s">
        <v>199</v>
      </c>
      <c r="H34" s="672">
        <v>0</v>
      </c>
      <c r="I34" s="672">
        <v>1</v>
      </c>
      <c r="J34" s="672">
        <v>2</v>
      </c>
      <c r="K34" s="672">
        <v>2</v>
      </c>
      <c r="L34" s="672">
        <v>1</v>
      </c>
      <c r="M34" s="594"/>
      <c r="N34" s="481"/>
      <c r="O34" s="481"/>
      <c r="P34" s="481"/>
      <c r="Q34" s="481"/>
      <c r="R34" s="988"/>
      <c r="S34" s="988"/>
      <c r="T34" s="991"/>
      <c r="U34" s="974"/>
      <c r="V34" s="963"/>
      <c r="W34" s="963"/>
      <c r="X34" s="977"/>
      <c r="Y34" s="977"/>
    </row>
    <row r="35" spans="1:25" s="197" customFormat="1" ht="51.95" customHeight="1">
      <c r="A35" s="993"/>
      <c r="B35" s="958"/>
      <c r="C35" s="962"/>
      <c r="D35" s="994"/>
      <c r="E35" s="893"/>
      <c r="F35" s="893"/>
      <c r="G35" s="674" t="s">
        <v>107</v>
      </c>
      <c r="H35" s="672">
        <v>1</v>
      </c>
      <c r="I35" s="672">
        <v>1</v>
      </c>
      <c r="J35" s="672">
        <v>1</v>
      </c>
      <c r="K35" s="672">
        <v>1</v>
      </c>
      <c r="L35" s="672">
        <v>0</v>
      </c>
      <c r="M35" s="594"/>
      <c r="N35" s="353"/>
      <c r="O35" s="353"/>
      <c r="P35" s="353"/>
      <c r="Q35" s="353"/>
      <c r="R35" s="988"/>
      <c r="S35" s="988"/>
      <c r="T35" s="991"/>
      <c r="U35" s="974"/>
      <c r="V35" s="963"/>
      <c r="W35" s="963"/>
      <c r="X35" s="977"/>
      <c r="Y35" s="977"/>
    </row>
    <row r="36" spans="1:25" s="197" customFormat="1" ht="51.95" customHeight="1">
      <c r="A36" s="993"/>
      <c r="B36" s="958"/>
      <c r="C36" s="962">
        <v>3</v>
      </c>
      <c r="D36" s="984" t="s">
        <v>278</v>
      </c>
      <c r="E36" s="893"/>
      <c r="F36" s="893"/>
      <c r="G36" s="674" t="s">
        <v>55</v>
      </c>
      <c r="H36" s="672">
        <v>1</v>
      </c>
      <c r="I36" s="672">
        <v>1</v>
      </c>
      <c r="J36" s="672">
        <v>2</v>
      </c>
      <c r="K36" s="672">
        <v>1</v>
      </c>
      <c r="L36" s="672">
        <v>1</v>
      </c>
      <c r="M36" s="594"/>
      <c r="N36" s="481"/>
      <c r="O36" s="353"/>
      <c r="P36" s="353"/>
      <c r="Q36" s="353"/>
      <c r="R36" s="987">
        <v>16</v>
      </c>
      <c r="S36" s="987">
        <v>9561</v>
      </c>
      <c r="T36" s="990"/>
      <c r="U36" s="973">
        <v>10956</v>
      </c>
      <c r="V36" s="965">
        <v>1396</v>
      </c>
      <c r="W36" s="965">
        <f>V36*R36</f>
        <v>22336</v>
      </c>
      <c r="X36" s="976">
        <f>V36*J28</f>
        <v>9492.7999999999993</v>
      </c>
      <c r="Y36" s="976">
        <f>V36*J27</f>
        <v>11168</v>
      </c>
    </row>
    <row r="37" spans="1:25" s="197" customFormat="1" ht="51.95" customHeight="1">
      <c r="A37" s="993"/>
      <c r="B37" s="958"/>
      <c r="C37" s="962"/>
      <c r="D37" s="985"/>
      <c r="E37" s="893"/>
      <c r="F37" s="893"/>
      <c r="G37" s="674" t="s">
        <v>199</v>
      </c>
      <c r="H37" s="672">
        <v>0</v>
      </c>
      <c r="I37" s="672">
        <v>1</v>
      </c>
      <c r="J37" s="672">
        <v>2</v>
      </c>
      <c r="K37" s="672">
        <v>2</v>
      </c>
      <c r="L37" s="672">
        <v>1</v>
      </c>
      <c r="M37" s="594"/>
      <c r="N37" s="481"/>
      <c r="O37" s="481"/>
      <c r="P37" s="481"/>
      <c r="Q37" s="481"/>
      <c r="R37" s="988"/>
      <c r="S37" s="988"/>
      <c r="T37" s="991"/>
      <c r="U37" s="974"/>
      <c r="V37" s="963"/>
      <c r="W37" s="963"/>
      <c r="X37" s="977"/>
      <c r="Y37" s="977"/>
    </row>
    <row r="38" spans="1:25" s="197" customFormat="1" ht="51.95" customHeight="1">
      <c r="A38" s="993"/>
      <c r="B38" s="958"/>
      <c r="C38" s="962"/>
      <c r="D38" s="986"/>
      <c r="E38" s="893"/>
      <c r="F38" s="893"/>
      <c r="G38" s="674" t="s">
        <v>107</v>
      </c>
      <c r="H38" s="672">
        <v>1</v>
      </c>
      <c r="I38" s="672">
        <v>1</v>
      </c>
      <c r="J38" s="672">
        <v>1</v>
      </c>
      <c r="K38" s="672">
        <v>1</v>
      </c>
      <c r="L38" s="672">
        <v>0</v>
      </c>
      <c r="M38" s="594"/>
      <c r="N38" s="353"/>
      <c r="O38" s="353"/>
      <c r="P38" s="353"/>
      <c r="Q38" s="353"/>
      <c r="R38" s="988"/>
      <c r="S38" s="988"/>
      <c r="T38" s="991"/>
      <c r="U38" s="974"/>
      <c r="V38" s="963"/>
      <c r="W38" s="963"/>
      <c r="X38" s="977"/>
      <c r="Y38" s="977"/>
    </row>
    <row r="39" spans="1:25" s="197" customFormat="1" ht="51.95" customHeight="1">
      <c r="A39" s="993"/>
      <c r="B39" s="958"/>
      <c r="C39" s="963">
        <v>4</v>
      </c>
      <c r="D39" s="984" t="s">
        <v>191</v>
      </c>
      <c r="E39" s="893"/>
      <c r="F39" s="893"/>
      <c r="G39" s="674" t="s">
        <v>55</v>
      </c>
      <c r="H39" s="672">
        <v>1</v>
      </c>
      <c r="I39" s="672">
        <v>1</v>
      </c>
      <c r="J39" s="672">
        <v>2</v>
      </c>
      <c r="K39" s="672">
        <v>1</v>
      </c>
      <c r="L39" s="672">
        <v>1</v>
      </c>
      <c r="M39" s="594"/>
      <c r="N39" s="481"/>
      <c r="O39" s="353"/>
      <c r="P39" s="353"/>
      <c r="Q39" s="353"/>
      <c r="R39" s="987">
        <v>16</v>
      </c>
      <c r="S39" s="987">
        <v>10957</v>
      </c>
      <c r="T39" s="990"/>
      <c r="U39" s="973">
        <v>11014</v>
      </c>
      <c r="V39" s="965">
        <v>58</v>
      </c>
      <c r="W39" s="965">
        <f>V39*R39</f>
        <v>928</v>
      </c>
      <c r="X39" s="976">
        <f>V39*J28</f>
        <v>394.4</v>
      </c>
      <c r="Y39" s="976">
        <f>V39*J27</f>
        <v>464</v>
      </c>
    </row>
    <row r="40" spans="1:25" s="197" customFormat="1" ht="51.95" customHeight="1">
      <c r="A40" s="993"/>
      <c r="B40" s="958"/>
      <c r="C40" s="963"/>
      <c r="D40" s="985"/>
      <c r="E40" s="893"/>
      <c r="F40" s="893"/>
      <c r="G40" s="674" t="s">
        <v>199</v>
      </c>
      <c r="H40" s="672">
        <v>0</v>
      </c>
      <c r="I40" s="672">
        <v>1</v>
      </c>
      <c r="J40" s="672">
        <v>2</v>
      </c>
      <c r="K40" s="672">
        <v>2</v>
      </c>
      <c r="L40" s="672">
        <v>1</v>
      </c>
      <c r="M40" s="594"/>
      <c r="N40" s="481"/>
      <c r="O40" s="481"/>
      <c r="P40" s="481"/>
      <c r="Q40" s="481"/>
      <c r="R40" s="988"/>
      <c r="S40" s="988"/>
      <c r="T40" s="991"/>
      <c r="U40" s="974"/>
      <c r="V40" s="963"/>
      <c r="W40" s="963"/>
      <c r="X40" s="977"/>
      <c r="Y40" s="977"/>
    </row>
    <row r="41" spans="1:25" s="197" customFormat="1" ht="51.95" customHeight="1">
      <c r="A41" s="993"/>
      <c r="B41" s="958"/>
      <c r="C41" s="963"/>
      <c r="D41" s="986"/>
      <c r="E41" s="893"/>
      <c r="F41" s="893"/>
      <c r="G41" s="674" t="s">
        <v>107</v>
      </c>
      <c r="H41" s="672">
        <v>1</v>
      </c>
      <c r="I41" s="672">
        <v>1</v>
      </c>
      <c r="J41" s="672">
        <v>1</v>
      </c>
      <c r="K41" s="672">
        <v>1</v>
      </c>
      <c r="L41" s="672">
        <v>0</v>
      </c>
      <c r="M41" s="594"/>
      <c r="N41" s="353"/>
      <c r="O41" s="353"/>
      <c r="P41" s="353"/>
      <c r="Q41" s="353"/>
      <c r="R41" s="988"/>
      <c r="S41" s="988"/>
      <c r="T41" s="991"/>
      <c r="U41" s="974"/>
      <c r="V41" s="963"/>
      <c r="W41" s="963"/>
      <c r="X41" s="977"/>
      <c r="Y41" s="977"/>
    </row>
    <row r="42" spans="1:25" s="197" customFormat="1" ht="51.95" customHeight="1">
      <c r="A42" s="993"/>
      <c r="B42" s="958"/>
      <c r="C42" s="963"/>
      <c r="D42" s="984" t="s">
        <v>277</v>
      </c>
      <c r="E42" s="893"/>
      <c r="F42" s="893"/>
      <c r="G42" s="674" t="s">
        <v>55</v>
      </c>
      <c r="H42" s="672">
        <v>1</v>
      </c>
      <c r="I42" s="672">
        <v>1</v>
      </c>
      <c r="J42" s="672">
        <v>2</v>
      </c>
      <c r="K42" s="672">
        <v>1</v>
      </c>
      <c r="L42" s="672">
        <v>1</v>
      </c>
      <c r="M42" s="594"/>
      <c r="N42" s="481"/>
      <c r="O42" s="353"/>
      <c r="P42" s="353"/>
      <c r="Q42" s="353"/>
      <c r="R42" s="987">
        <v>16</v>
      </c>
      <c r="S42" s="987">
        <v>11015</v>
      </c>
      <c r="T42" s="990"/>
      <c r="U42" s="973">
        <v>11119</v>
      </c>
      <c r="V42" s="965">
        <v>105</v>
      </c>
      <c r="W42" s="965">
        <f>V42*R42</f>
        <v>1680</v>
      </c>
      <c r="X42" s="976">
        <f>V42*J28</f>
        <v>714</v>
      </c>
      <c r="Y42" s="976">
        <f>V42*J27</f>
        <v>840</v>
      </c>
    </row>
    <row r="43" spans="1:25" s="197" customFormat="1" ht="51.95" customHeight="1">
      <c r="A43" s="993"/>
      <c r="B43" s="958"/>
      <c r="C43" s="963"/>
      <c r="D43" s="985"/>
      <c r="E43" s="893"/>
      <c r="F43" s="893"/>
      <c r="G43" s="674" t="s">
        <v>199</v>
      </c>
      <c r="H43" s="672">
        <v>0</v>
      </c>
      <c r="I43" s="672">
        <v>1</v>
      </c>
      <c r="J43" s="672">
        <v>2</v>
      </c>
      <c r="K43" s="672">
        <v>2</v>
      </c>
      <c r="L43" s="672">
        <v>1</v>
      </c>
      <c r="M43" s="594"/>
      <c r="N43" s="481"/>
      <c r="O43" s="481"/>
      <c r="P43" s="481"/>
      <c r="Q43" s="481"/>
      <c r="R43" s="988"/>
      <c r="S43" s="988"/>
      <c r="T43" s="991"/>
      <c r="U43" s="974"/>
      <c r="V43" s="963"/>
      <c r="W43" s="963"/>
      <c r="X43" s="977"/>
      <c r="Y43" s="977"/>
    </row>
    <row r="44" spans="1:25" s="197" customFormat="1" ht="51.95" customHeight="1">
      <c r="A44" s="993"/>
      <c r="B44" s="958"/>
      <c r="C44" s="963"/>
      <c r="D44" s="986"/>
      <c r="E44" s="893"/>
      <c r="F44" s="893"/>
      <c r="G44" s="674" t="s">
        <v>107</v>
      </c>
      <c r="H44" s="672">
        <v>1</v>
      </c>
      <c r="I44" s="672">
        <v>1</v>
      </c>
      <c r="J44" s="672">
        <v>1</v>
      </c>
      <c r="K44" s="672">
        <v>1</v>
      </c>
      <c r="L44" s="672">
        <v>0</v>
      </c>
      <c r="M44" s="594"/>
      <c r="N44" s="353"/>
      <c r="O44" s="353"/>
      <c r="P44" s="353"/>
      <c r="Q44" s="353"/>
      <c r="R44" s="988"/>
      <c r="S44" s="988"/>
      <c r="T44" s="991"/>
      <c r="U44" s="974"/>
      <c r="V44" s="963"/>
      <c r="W44" s="963"/>
      <c r="X44" s="977"/>
      <c r="Y44" s="977"/>
    </row>
    <row r="45" spans="1:25" s="197" customFormat="1" ht="51.95" customHeight="1">
      <c r="A45" s="993"/>
      <c r="B45" s="958"/>
      <c r="C45" s="963"/>
      <c r="D45" s="994" t="s">
        <v>201</v>
      </c>
      <c r="E45" s="893"/>
      <c r="F45" s="893"/>
      <c r="G45" s="674" t="s">
        <v>55</v>
      </c>
      <c r="H45" s="672">
        <v>1</v>
      </c>
      <c r="I45" s="672">
        <v>1</v>
      </c>
      <c r="J45" s="672">
        <v>2</v>
      </c>
      <c r="K45" s="672">
        <v>1</v>
      </c>
      <c r="L45" s="672">
        <v>1</v>
      </c>
      <c r="M45" s="594"/>
      <c r="N45" s="481"/>
      <c r="O45" s="353"/>
      <c r="P45" s="353"/>
      <c r="Q45" s="353"/>
      <c r="R45" s="987">
        <v>16</v>
      </c>
      <c r="S45" s="987">
        <v>11120</v>
      </c>
      <c r="T45" s="990"/>
      <c r="U45" s="973">
        <v>11396</v>
      </c>
      <c r="V45" s="965">
        <v>277</v>
      </c>
      <c r="W45" s="965">
        <f>V45*R45</f>
        <v>4432</v>
      </c>
      <c r="X45" s="976">
        <f>V45*J40</f>
        <v>554</v>
      </c>
      <c r="Y45" s="976">
        <f>V45*J27</f>
        <v>2216</v>
      </c>
    </row>
    <row r="46" spans="1:25" s="197" customFormat="1" ht="51.95" customHeight="1">
      <c r="A46" s="993"/>
      <c r="B46" s="958"/>
      <c r="C46" s="963"/>
      <c r="D46" s="994"/>
      <c r="E46" s="893"/>
      <c r="F46" s="893"/>
      <c r="G46" s="674" t="s">
        <v>199</v>
      </c>
      <c r="H46" s="672">
        <v>0</v>
      </c>
      <c r="I46" s="672">
        <v>1</v>
      </c>
      <c r="J46" s="672">
        <v>2</v>
      </c>
      <c r="K46" s="672">
        <v>2</v>
      </c>
      <c r="L46" s="672">
        <v>1</v>
      </c>
      <c r="M46" s="594"/>
      <c r="N46" s="481"/>
      <c r="O46" s="481"/>
      <c r="P46" s="481"/>
      <c r="Q46" s="481"/>
      <c r="R46" s="988"/>
      <c r="S46" s="988"/>
      <c r="T46" s="991"/>
      <c r="U46" s="974"/>
      <c r="V46" s="963"/>
      <c r="W46" s="963"/>
      <c r="X46" s="977"/>
      <c r="Y46" s="977"/>
    </row>
    <row r="47" spans="1:25" s="197" customFormat="1" ht="51.95" customHeight="1">
      <c r="A47" s="993"/>
      <c r="B47" s="958"/>
      <c r="C47" s="964"/>
      <c r="D47" s="994"/>
      <c r="E47" s="893"/>
      <c r="F47" s="893"/>
      <c r="G47" s="674" t="s">
        <v>107</v>
      </c>
      <c r="H47" s="672">
        <v>1</v>
      </c>
      <c r="I47" s="672">
        <v>1</v>
      </c>
      <c r="J47" s="672">
        <v>1</v>
      </c>
      <c r="K47" s="672">
        <v>1</v>
      </c>
      <c r="L47" s="672">
        <v>0</v>
      </c>
      <c r="M47" s="594"/>
      <c r="N47" s="353"/>
      <c r="O47" s="353"/>
      <c r="P47" s="353"/>
      <c r="Q47" s="353"/>
      <c r="R47" s="988"/>
      <c r="S47" s="988"/>
      <c r="T47" s="991"/>
      <c r="U47" s="974"/>
      <c r="V47" s="963"/>
      <c r="W47" s="963"/>
      <c r="X47" s="977"/>
      <c r="Y47" s="977"/>
    </row>
    <row r="48" spans="1:25" s="197" customFormat="1" ht="51.95" customHeight="1">
      <c r="A48" s="993"/>
      <c r="B48" s="958"/>
      <c r="C48" s="965">
        <v>5</v>
      </c>
      <c r="D48" s="984" t="s">
        <v>181</v>
      </c>
      <c r="E48" s="893"/>
      <c r="F48" s="936"/>
      <c r="G48" s="674" t="s">
        <v>55</v>
      </c>
      <c r="H48" s="673">
        <v>1</v>
      </c>
      <c r="I48" s="673">
        <v>1</v>
      </c>
      <c r="J48" s="673">
        <v>2</v>
      </c>
      <c r="K48" s="673">
        <v>1</v>
      </c>
      <c r="L48" s="673">
        <v>1</v>
      </c>
      <c r="M48" s="594"/>
      <c r="N48" s="481"/>
      <c r="O48" s="353"/>
      <c r="P48" s="353"/>
      <c r="Q48" s="353"/>
      <c r="R48" s="987">
        <v>16</v>
      </c>
      <c r="S48" s="987">
        <v>11397</v>
      </c>
      <c r="T48" s="990"/>
      <c r="U48" s="973">
        <v>11884</v>
      </c>
      <c r="V48" s="965">
        <v>488</v>
      </c>
      <c r="W48" s="965">
        <f>V48*R48</f>
        <v>7808</v>
      </c>
      <c r="X48" s="976">
        <f>V48*J28</f>
        <v>3318.4</v>
      </c>
      <c r="Y48" s="976">
        <f>V48*J27</f>
        <v>3904</v>
      </c>
    </row>
    <row r="49" spans="1:25" s="197" customFormat="1" ht="51.95" customHeight="1">
      <c r="A49" s="993"/>
      <c r="B49" s="958"/>
      <c r="C49" s="963"/>
      <c r="D49" s="985"/>
      <c r="E49" s="893"/>
      <c r="F49" s="937"/>
      <c r="G49" s="674" t="s">
        <v>199</v>
      </c>
      <c r="H49" s="673">
        <v>0</v>
      </c>
      <c r="I49" s="673">
        <v>1</v>
      </c>
      <c r="J49" s="673">
        <v>2</v>
      </c>
      <c r="K49" s="673">
        <v>2</v>
      </c>
      <c r="L49" s="673">
        <v>1</v>
      </c>
      <c r="M49" s="594"/>
      <c r="N49" s="481"/>
      <c r="O49" s="481"/>
      <c r="P49" s="481"/>
      <c r="Q49" s="481"/>
      <c r="R49" s="988"/>
      <c r="S49" s="988"/>
      <c r="T49" s="991"/>
      <c r="U49" s="974"/>
      <c r="V49" s="963"/>
      <c r="W49" s="963"/>
      <c r="X49" s="977"/>
      <c r="Y49" s="977"/>
    </row>
    <row r="50" spans="1:25" s="197" customFormat="1" ht="51.95" customHeight="1">
      <c r="A50" s="993"/>
      <c r="B50" s="958"/>
      <c r="C50" s="963"/>
      <c r="D50" s="986"/>
      <c r="E50" s="893"/>
      <c r="F50" s="938"/>
      <c r="G50" s="674" t="s">
        <v>107</v>
      </c>
      <c r="H50" s="673">
        <v>1</v>
      </c>
      <c r="I50" s="673">
        <v>1</v>
      </c>
      <c r="J50" s="673">
        <v>1</v>
      </c>
      <c r="K50" s="673">
        <v>1</v>
      </c>
      <c r="L50" s="673">
        <v>0</v>
      </c>
      <c r="M50" s="594"/>
      <c r="N50" s="353"/>
      <c r="O50" s="353"/>
      <c r="P50" s="353"/>
      <c r="Q50" s="353"/>
      <c r="R50" s="989"/>
      <c r="S50" s="989"/>
      <c r="T50" s="992"/>
      <c r="U50" s="975"/>
      <c r="V50" s="964"/>
      <c r="W50" s="963"/>
      <c r="X50" s="978"/>
      <c r="Y50" s="978"/>
    </row>
    <row r="51" spans="1:25" s="197" customFormat="1" ht="51.95" customHeight="1">
      <c r="A51" s="993"/>
      <c r="B51" s="958"/>
      <c r="C51" s="963"/>
      <c r="D51" s="984" t="s">
        <v>281</v>
      </c>
      <c r="E51" s="893"/>
      <c r="F51" s="936"/>
      <c r="G51" s="674" t="s">
        <v>55</v>
      </c>
      <c r="H51" s="673">
        <v>1</v>
      </c>
      <c r="I51" s="673">
        <v>1</v>
      </c>
      <c r="J51" s="673">
        <v>2</v>
      </c>
      <c r="K51" s="673">
        <v>1</v>
      </c>
      <c r="L51" s="673">
        <v>1</v>
      </c>
      <c r="M51" s="594"/>
      <c r="N51" s="481"/>
      <c r="O51" s="353"/>
      <c r="P51" s="353"/>
      <c r="Q51" s="353"/>
      <c r="R51" s="987">
        <v>16</v>
      </c>
      <c r="S51" s="987">
        <v>11885</v>
      </c>
      <c r="T51" s="990"/>
      <c r="U51" s="973">
        <v>12449</v>
      </c>
      <c r="V51" s="965">
        <v>565</v>
      </c>
      <c r="W51" s="965">
        <f>V51*R51</f>
        <v>9040</v>
      </c>
      <c r="X51" s="976">
        <f>V51*J28</f>
        <v>3842</v>
      </c>
      <c r="Y51" s="976">
        <f>V51*J27</f>
        <v>4520</v>
      </c>
    </row>
    <row r="52" spans="1:25" s="197" customFormat="1" ht="51.95" customHeight="1">
      <c r="A52" s="993"/>
      <c r="B52" s="958"/>
      <c r="C52" s="963"/>
      <c r="D52" s="985"/>
      <c r="E52" s="893"/>
      <c r="F52" s="937"/>
      <c r="G52" s="674" t="s">
        <v>199</v>
      </c>
      <c r="H52" s="673">
        <v>0</v>
      </c>
      <c r="I52" s="673">
        <v>1</v>
      </c>
      <c r="J52" s="673">
        <v>2</v>
      </c>
      <c r="K52" s="673">
        <v>2</v>
      </c>
      <c r="L52" s="673">
        <v>1</v>
      </c>
      <c r="M52" s="594"/>
      <c r="N52" s="481"/>
      <c r="O52" s="481"/>
      <c r="P52" s="481"/>
      <c r="Q52" s="481"/>
      <c r="R52" s="988"/>
      <c r="S52" s="988"/>
      <c r="T52" s="991"/>
      <c r="U52" s="974"/>
      <c r="V52" s="963"/>
      <c r="W52" s="963"/>
      <c r="X52" s="977"/>
      <c r="Y52" s="977"/>
    </row>
    <row r="53" spans="1:25" s="197" customFormat="1" ht="51.95" customHeight="1">
      <c r="A53" s="993"/>
      <c r="B53" s="958"/>
      <c r="C53" s="964"/>
      <c r="D53" s="986"/>
      <c r="E53" s="893"/>
      <c r="F53" s="938"/>
      <c r="G53" s="674" t="s">
        <v>107</v>
      </c>
      <c r="H53" s="673">
        <v>1</v>
      </c>
      <c r="I53" s="673">
        <v>1</v>
      </c>
      <c r="J53" s="673">
        <v>1</v>
      </c>
      <c r="K53" s="673">
        <v>1</v>
      </c>
      <c r="L53" s="673">
        <v>0</v>
      </c>
      <c r="M53" s="594"/>
      <c r="N53" s="353"/>
      <c r="O53" s="353"/>
      <c r="P53" s="353"/>
      <c r="Q53" s="353"/>
      <c r="R53" s="989"/>
      <c r="S53" s="989"/>
      <c r="T53" s="992"/>
      <c r="U53" s="975"/>
      <c r="V53" s="964"/>
      <c r="W53" s="963"/>
      <c r="X53" s="978"/>
      <c r="Y53" s="978"/>
    </row>
    <row r="54" spans="1:25" s="197" customFormat="1" ht="51.95" customHeight="1">
      <c r="A54" s="993"/>
      <c r="B54" s="958"/>
      <c r="C54" s="965">
        <v>7</v>
      </c>
      <c r="D54" s="984" t="s">
        <v>202</v>
      </c>
      <c r="E54" s="893"/>
      <c r="F54" s="936"/>
      <c r="G54" s="674" t="s">
        <v>55</v>
      </c>
      <c r="H54" s="673">
        <v>1</v>
      </c>
      <c r="I54" s="673">
        <v>1</v>
      </c>
      <c r="J54" s="673">
        <v>2</v>
      </c>
      <c r="K54" s="673">
        <v>1</v>
      </c>
      <c r="L54" s="673">
        <v>1</v>
      </c>
      <c r="M54" s="594"/>
      <c r="N54" s="481"/>
      <c r="O54" s="353"/>
      <c r="P54" s="353"/>
      <c r="Q54" s="353"/>
      <c r="R54" s="987">
        <v>16</v>
      </c>
      <c r="S54" s="987">
        <v>12450</v>
      </c>
      <c r="T54" s="990"/>
      <c r="U54" s="973">
        <v>12586</v>
      </c>
      <c r="V54" s="965">
        <v>137</v>
      </c>
      <c r="W54" s="965">
        <f>V54*R54</f>
        <v>2192</v>
      </c>
      <c r="X54" s="976">
        <f>V54*J34</f>
        <v>274</v>
      </c>
      <c r="Y54" s="976">
        <f>V54*J27</f>
        <v>1096</v>
      </c>
    </row>
    <row r="55" spans="1:25" s="197" customFormat="1" ht="51.95" customHeight="1">
      <c r="A55" s="993"/>
      <c r="B55" s="958"/>
      <c r="C55" s="963"/>
      <c r="D55" s="985"/>
      <c r="E55" s="893"/>
      <c r="F55" s="937"/>
      <c r="G55" s="674" t="s">
        <v>199</v>
      </c>
      <c r="H55" s="673">
        <v>0</v>
      </c>
      <c r="I55" s="673">
        <v>1</v>
      </c>
      <c r="J55" s="673">
        <v>2</v>
      </c>
      <c r="K55" s="673">
        <v>2</v>
      </c>
      <c r="L55" s="673">
        <v>1</v>
      </c>
      <c r="M55" s="594"/>
      <c r="N55" s="481"/>
      <c r="O55" s="481"/>
      <c r="P55" s="481"/>
      <c r="Q55" s="481"/>
      <c r="R55" s="988"/>
      <c r="S55" s="988"/>
      <c r="T55" s="991"/>
      <c r="U55" s="974"/>
      <c r="V55" s="963"/>
      <c r="W55" s="963"/>
      <c r="X55" s="977"/>
      <c r="Y55" s="977"/>
    </row>
    <row r="56" spans="1:25" s="197" customFormat="1" ht="51.95" customHeight="1">
      <c r="A56" s="993"/>
      <c r="B56" s="958"/>
      <c r="C56" s="963"/>
      <c r="D56" s="986"/>
      <c r="E56" s="893"/>
      <c r="F56" s="938"/>
      <c r="G56" s="674" t="s">
        <v>107</v>
      </c>
      <c r="H56" s="673">
        <v>1</v>
      </c>
      <c r="I56" s="673">
        <v>1</v>
      </c>
      <c r="J56" s="673">
        <v>1</v>
      </c>
      <c r="K56" s="673">
        <v>1</v>
      </c>
      <c r="L56" s="673">
        <v>0</v>
      </c>
      <c r="M56" s="594"/>
      <c r="N56" s="353"/>
      <c r="O56" s="353"/>
      <c r="P56" s="353"/>
      <c r="Q56" s="353"/>
      <c r="R56" s="989"/>
      <c r="S56" s="989"/>
      <c r="T56" s="992"/>
      <c r="U56" s="975"/>
      <c r="V56" s="964"/>
      <c r="W56" s="963"/>
      <c r="X56" s="978"/>
      <c r="Y56" s="978"/>
    </row>
    <row r="57" spans="1:25" s="197" customFormat="1" ht="67.5" customHeight="1">
      <c r="A57" s="993"/>
      <c r="B57" s="958"/>
      <c r="C57" s="963"/>
      <c r="D57" s="984" t="s">
        <v>277</v>
      </c>
      <c r="E57" s="893"/>
      <c r="F57" s="936"/>
      <c r="G57" s="674" t="s">
        <v>55</v>
      </c>
      <c r="H57" s="673">
        <v>1</v>
      </c>
      <c r="I57" s="673">
        <v>1</v>
      </c>
      <c r="J57" s="673">
        <v>2</v>
      </c>
      <c r="K57" s="673">
        <v>1</v>
      </c>
      <c r="L57" s="673">
        <v>1</v>
      </c>
      <c r="M57" s="594"/>
      <c r="N57" s="481"/>
      <c r="O57" s="353"/>
      <c r="P57" s="353"/>
      <c r="Q57" s="353"/>
      <c r="R57" s="987">
        <v>16</v>
      </c>
      <c r="S57" s="987">
        <v>12587</v>
      </c>
      <c r="T57" s="990"/>
      <c r="U57" s="973">
        <v>12946</v>
      </c>
      <c r="V57" s="965">
        <v>360</v>
      </c>
      <c r="W57" s="965">
        <f>V57*R57</f>
        <v>5760</v>
      </c>
      <c r="X57" s="976">
        <f>V57*J28</f>
        <v>2448</v>
      </c>
      <c r="Y57" s="976">
        <f>V57*J27</f>
        <v>2880</v>
      </c>
    </row>
    <row r="58" spans="1:25" s="197" customFormat="1" ht="67.5" customHeight="1">
      <c r="A58" s="993"/>
      <c r="B58" s="958"/>
      <c r="C58" s="963"/>
      <c r="D58" s="985"/>
      <c r="E58" s="893"/>
      <c r="F58" s="937"/>
      <c r="G58" s="674" t="s">
        <v>199</v>
      </c>
      <c r="H58" s="673">
        <v>0</v>
      </c>
      <c r="I58" s="673">
        <v>1</v>
      </c>
      <c r="J58" s="673">
        <v>2</v>
      </c>
      <c r="K58" s="673">
        <v>2</v>
      </c>
      <c r="L58" s="673">
        <v>1</v>
      </c>
      <c r="M58" s="594"/>
      <c r="N58" s="481"/>
      <c r="O58" s="481"/>
      <c r="P58" s="481"/>
      <c r="Q58" s="481"/>
      <c r="R58" s="988"/>
      <c r="S58" s="988"/>
      <c r="T58" s="991"/>
      <c r="U58" s="974"/>
      <c r="V58" s="963"/>
      <c r="W58" s="963"/>
      <c r="X58" s="977"/>
      <c r="Y58" s="977"/>
    </row>
    <row r="59" spans="1:25" s="197" customFormat="1" ht="67.5" customHeight="1">
      <c r="A59" s="993"/>
      <c r="B59" s="958"/>
      <c r="C59" s="964"/>
      <c r="D59" s="986"/>
      <c r="E59" s="893"/>
      <c r="F59" s="938"/>
      <c r="G59" s="674" t="s">
        <v>107</v>
      </c>
      <c r="H59" s="673">
        <v>1</v>
      </c>
      <c r="I59" s="673">
        <v>1</v>
      </c>
      <c r="J59" s="673">
        <v>1</v>
      </c>
      <c r="K59" s="673">
        <v>1</v>
      </c>
      <c r="L59" s="673">
        <v>0</v>
      </c>
      <c r="M59" s="594"/>
      <c r="N59" s="353"/>
      <c r="O59" s="353"/>
      <c r="P59" s="353"/>
      <c r="Q59" s="353"/>
      <c r="R59" s="989"/>
      <c r="S59" s="989"/>
      <c r="T59" s="992"/>
      <c r="U59" s="975"/>
      <c r="V59" s="964"/>
      <c r="W59" s="963"/>
      <c r="X59" s="978"/>
      <c r="Y59" s="978"/>
    </row>
    <row r="60" spans="1:25" s="197" customFormat="1" ht="67.5" customHeight="1">
      <c r="A60" s="658"/>
      <c r="B60" s="659"/>
      <c r="C60" s="371"/>
      <c r="D60" s="660"/>
      <c r="E60" s="371"/>
      <c r="F60" s="371"/>
      <c r="G60" s="661"/>
      <c r="H60" s="565"/>
      <c r="I60" s="565"/>
      <c r="J60" s="565"/>
      <c r="K60" s="565"/>
      <c r="L60" s="565"/>
      <c r="M60" s="662"/>
      <c r="N60" s="371"/>
      <c r="O60" s="371"/>
      <c r="P60" s="371"/>
      <c r="Q60" s="371"/>
      <c r="R60" s="565"/>
      <c r="S60" s="565"/>
      <c r="T60" s="566"/>
      <c r="U60" s="567"/>
      <c r="V60" s="683">
        <f>SUM(V33:V59)</f>
        <v>4011</v>
      </c>
      <c r="W60" s="683">
        <f>SUM(W33:W59)</f>
        <v>64176</v>
      </c>
      <c r="X60" s="684">
        <f>SUM(X33:X59)</f>
        <v>25287.599999999999</v>
      </c>
      <c r="Y60" s="685">
        <f>SUM(Y33:Y59)</f>
        <v>32088</v>
      </c>
    </row>
    <row r="61" spans="1:25" ht="48.75" customHeight="1">
      <c r="A61" s="138"/>
      <c r="B61" s="139"/>
      <c r="C61" s="138"/>
      <c r="D61" s="138"/>
      <c r="E61" s="454"/>
      <c r="F61" s="454"/>
      <c r="G61" s="979" t="s">
        <v>265</v>
      </c>
      <c r="H61" s="980"/>
      <c r="I61" s="980"/>
      <c r="J61" s="980"/>
      <c r="K61" s="980"/>
      <c r="L61" s="981"/>
      <c r="M61" s="220"/>
      <c r="N61" s="596" t="s">
        <v>141</v>
      </c>
      <c r="O61" s="200"/>
      <c r="P61" s="487"/>
      <c r="Q61" s="487"/>
      <c r="R61" s="548"/>
      <c r="S61" s="982" t="s">
        <v>149</v>
      </c>
      <c r="T61" s="983"/>
      <c r="U61" s="983"/>
      <c r="V61" s="983"/>
      <c r="W61" s="983"/>
      <c r="X61" s="555"/>
    </row>
    <row r="62" spans="1:25" s="197" customFormat="1" ht="34.5" customHeight="1">
      <c r="A62" s="588" t="s">
        <v>42</v>
      </c>
      <c r="B62" s="589"/>
      <c r="C62" s="503">
        <f>W60</f>
        <v>64176</v>
      </c>
      <c r="D62" s="590" t="s">
        <v>15</v>
      </c>
      <c r="E62" s="954" t="s">
        <v>243</v>
      </c>
      <c r="F62" s="956"/>
      <c r="G62" s="557" t="s">
        <v>9</v>
      </c>
      <c r="H62" s="557">
        <v>36</v>
      </c>
      <c r="I62" s="557">
        <v>38</v>
      </c>
      <c r="J62" s="557">
        <v>40</v>
      </c>
      <c r="K62" s="557">
        <v>42</v>
      </c>
      <c r="L62" s="564">
        <v>44</v>
      </c>
      <c r="M62" s="348"/>
      <c r="N62" s="664"/>
      <c r="O62" s="597" t="s">
        <v>269</v>
      </c>
      <c r="P62" s="597" t="s">
        <v>199</v>
      </c>
      <c r="Q62" s="597" t="s">
        <v>270</v>
      </c>
      <c r="R62" s="597" t="s">
        <v>83</v>
      </c>
      <c r="S62" s="348" t="s">
        <v>269</v>
      </c>
      <c r="T62" s="348" t="s">
        <v>199</v>
      </c>
      <c r="U62" s="348" t="s">
        <v>270</v>
      </c>
      <c r="V62" s="348" t="s">
        <v>83</v>
      </c>
      <c r="W62" s="363" t="s">
        <v>183</v>
      </c>
      <c r="X62" s="898" t="s">
        <v>168</v>
      </c>
      <c r="Y62" s="898"/>
    </row>
    <row r="63" spans="1:25" s="197" customFormat="1" ht="39.950000000000003" customHeight="1">
      <c r="A63" s="589"/>
      <c r="B63" s="589"/>
      <c r="C63" s="591"/>
      <c r="D63" s="589"/>
      <c r="E63" s="893">
        <v>1</v>
      </c>
      <c r="F63" s="915" t="s">
        <v>77</v>
      </c>
      <c r="G63" s="678" t="s">
        <v>55</v>
      </c>
      <c r="H63" s="547">
        <v>1148</v>
      </c>
      <c r="I63" s="547">
        <v>1148</v>
      </c>
      <c r="J63" s="547">
        <v>2296</v>
      </c>
      <c r="K63" s="547">
        <v>1148</v>
      </c>
      <c r="L63" s="547">
        <v>1148</v>
      </c>
      <c r="M63" s="445"/>
      <c r="N63" s="666">
        <f t="shared" ref="N63:N119" si="0">SUM(H63:M63)</f>
        <v>6888</v>
      </c>
      <c r="O63" s="970">
        <f>N63+N66</f>
        <v>7272</v>
      </c>
      <c r="P63" s="970">
        <f>N64+N67</f>
        <v>7272</v>
      </c>
      <c r="Q63" s="970">
        <f>N65+N68</f>
        <v>4848</v>
      </c>
      <c r="R63" s="972">
        <f>SUM(O63:Q63)</f>
        <v>19392</v>
      </c>
      <c r="S63" s="961">
        <f>W63*6</f>
        <v>0</v>
      </c>
      <c r="T63" s="970">
        <f>W63*6</f>
        <v>0</v>
      </c>
      <c r="U63" s="970">
        <f>W63*4</f>
        <v>0</v>
      </c>
      <c r="V63" s="970">
        <f>SUM(S63:U63)</f>
        <v>0</v>
      </c>
      <c r="W63" s="970">
        <v>0</v>
      </c>
      <c r="X63" s="969">
        <f>Y63*16</f>
        <v>19392</v>
      </c>
      <c r="Y63" s="969">
        <v>1212</v>
      </c>
    </row>
    <row r="64" spans="1:25" s="197" customFormat="1" ht="39.950000000000003" customHeight="1">
      <c r="A64" s="589"/>
      <c r="B64" s="589"/>
      <c r="C64" s="591"/>
      <c r="D64" s="589"/>
      <c r="E64" s="893"/>
      <c r="F64" s="915"/>
      <c r="G64" s="678" t="s">
        <v>199</v>
      </c>
      <c r="H64" s="547">
        <v>0</v>
      </c>
      <c r="I64" s="547">
        <v>1148</v>
      </c>
      <c r="J64" s="547">
        <v>2296</v>
      </c>
      <c r="K64" s="547">
        <v>2296</v>
      </c>
      <c r="L64" s="547">
        <v>1148</v>
      </c>
      <c r="M64" s="445"/>
      <c r="N64" s="666">
        <f t="shared" si="0"/>
        <v>6888</v>
      </c>
      <c r="O64" s="970"/>
      <c r="P64" s="970"/>
      <c r="Q64" s="970"/>
      <c r="R64" s="972"/>
      <c r="S64" s="961"/>
      <c r="T64" s="970"/>
      <c r="U64" s="970"/>
      <c r="V64" s="970"/>
      <c r="W64" s="970"/>
      <c r="X64" s="969"/>
      <c r="Y64" s="969"/>
    </row>
    <row r="65" spans="1:25" s="197" customFormat="1" ht="39.950000000000003" customHeight="1">
      <c r="A65" s="589"/>
      <c r="B65" s="589"/>
      <c r="C65" s="591"/>
      <c r="D65" s="589"/>
      <c r="E65" s="893"/>
      <c r="F65" s="915"/>
      <c r="G65" s="678" t="s">
        <v>271</v>
      </c>
      <c r="H65" s="547">
        <v>1148</v>
      </c>
      <c r="I65" s="547">
        <v>1148</v>
      </c>
      <c r="J65" s="547">
        <v>1148</v>
      </c>
      <c r="K65" s="547">
        <v>1148</v>
      </c>
      <c r="L65" s="547">
        <v>0</v>
      </c>
      <c r="M65" s="669"/>
      <c r="N65" s="681">
        <f t="shared" si="0"/>
        <v>4592</v>
      </c>
      <c r="O65" s="970"/>
      <c r="P65" s="970"/>
      <c r="Q65" s="970"/>
      <c r="R65" s="972"/>
      <c r="S65" s="961"/>
      <c r="T65" s="970"/>
      <c r="U65" s="970"/>
      <c r="V65" s="970"/>
      <c r="W65" s="970"/>
      <c r="X65" s="969"/>
      <c r="Y65" s="969"/>
    </row>
    <row r="66" spans="1:25" s="197" customFormat="1" ht="39.950000000000003" customHeight="1">
      <c r="A66" s="589"/>
      <c r="B66" s="589"/>
      <c r="C66" s="591"/>
      <c r="D66" s="589"/>
      <c r="E66" s="893"/>
      <c r="F66" s="913" t="s">
        <v>117</v>
      </c>
      <c r="G66" s="678" t="s">
        <v>55</v>
      </c>
      <c r="H66" s="547">
        <v>64</v>
      </c>
      <c r="I66" s="547">
        <v>64</v>
      </c>
      <c r="J66" s="547">
        <v>128</v>
      </c>
      <c r="K66" s="547">
        <v>64</v>
      </c>
      <c r="L66" s="679">
        <v>64</v>
      </c>
      <c r="M66" s="669"/>
      <c r="N66" s="681">
        <f t="shared" si="0"/>
        <v>384</v>
      </c>
      <c r="O66" s="970"/>
      <c r="P66" s="970"/>
      <c r="Q66" s="970"/>
      <c r="R66" s="972"/>
      <c r="S66" s="961"/>
      <c r="T66" s="970"/>
      <c r="U66" s="970"/>
      <c r="V66" s="970"/>
      <c r="W66" s="970"/>
      <c r="X66" s="969"/>
      <c r="Y66" s="969"/>
    </row>
    <row r="67" spans="1:25" s="197" customFormat="1" ht="39.950000000000003" customHeight="1">
      <c r="A67" s="497" t="s">
        <v>21</v>
      </c>
      <c r="B67" s="497"/>
      <c r="C67" s="592">
        <f>X60</f>
        <v>25287.599999999999</v>
      </c>
      <c r="D67" s="588" t="s">
        <v>22</v>
      </c>
      <c r="E67" s="893"/>
      <c r="F67" s="913"/>
      <c r="G67" s="678" t="s">
        <v>199</v>
      </c>
      <c r="H67" s="547">
        <v>0</v>
      </c>
      <c r="I67" s="547">
        <v>64</v>
      </c>
      <c r="J67" s="547">
        <v>128</v>
      </c>
      <c r="K67" s="547">
        <v>128</v>
      </c>
      <c r="L67" s="547">
        <v>64</v>
      </c>
      <c r="M67" s="669"/>
      <c r="N67" s="681">
        <f t="shared" si="0"/>
        <v>384</v>
      </c>
      <c r="O67" s="970"/>
      <c r="P67" s="970"/>
      <c r="Q67" s="970"/>
      <c r="R67" s="972"/>
      <c r="S67" s="961"/>
      <c r="T67" s="970"/>
      <c r="U67" s="970"/>
      <c r="V67" s="970"/>
      <c r="W67" s="970"/>
      <c r="X67" s="969"/>
      <c r="Y67" s="969"/>
    </row>
    <row r="68" spans="1:25" s="197" customFormat="1" ht="39.950000000000003" customHeight="1">
      <c r="A68" s="497" t="s">
        <v>23</v>
      </c>
      <c r="B68" s="497"/>
      <c r="C68" s="592">
        <f>Y60</f>
        <v>32088</v>
      </c>
      <c r="D68" s="588" t="s">
        <v>22</v>
      </c>
      <c r="E68" s="893"/>
      <c r="F68" s="971"/>
      <c r="G68" s="678" t="s">
        <v>271</v>
      </c>
      <c r="H68" s="546">
        <v>64</v>
      </c>
      <c r="I68" s="547">
        <v>64</v>
      </c>
      <c r="J68" s="547">
        <v>64</v>
      </c>
      <c r="K68" s="547">
        <v>64</v>
      </c>
      <c r="L68" s="547">
        <v>0</v>
      </c>
      <c r="M68" s="669"/>
      <c r="N68" s="681">
        <f t="shared" si="0"/>
        <v>256</v>
      </c>
      <c r="O68" s="970"/>
      <c r="P68" s="970"/>
      <c r="Q68" s="970"/>
      <c r="R68" s="972"/>
      <c r="S68" s="961"/>
      <c r="T68" s="970"/>
      <c r="U68" s="970"/>
      <c r="V68" s="970"/>
      <c r="W68" s="970"/>
      <c r="X68" s="969"/>
      <c r="Y68" s="969"/>
    </row>
    <row r="69" spans="1:25" s="197" customFormat="1" ht="39.950000000000003" customHeight="1">
      <c r="A69" s="588" t="s">
        <v>43</v>
      </c>
      <c r="B69" s="588"/>
      <c r="C69" s="593">
        <f>0.5*0.4*0.12*V60</f>
        <v>96.263999999999996</v>
      </c>
      <c r="D69" s="588" t="s">
        <v>45</v>
      </c>
      <c r="E69" s="913">
        <v>2</v>
      </c>
      <c r="F69" s="913" t="s">
        <v>155</v>
      </c>
      <c r="G69" s="678" t="s">
        <v>55</v>
      </c>
      <c r="H69" s="547">
        <v>3100</v>
      </c>
      <c r="I69" s="547">
        <v>3100</v>
      </c>
      <c r="J69" s="547">
        <v>6200</v>
      </c>
      <c r="K69" s="547">
        <v>3100</v>
      </c>
      <c r="L69" s="547">
        <v>3100</v>
      </c>
      <c r="M69" s="669"/>
      <c r="N69" s="681">
        <f t="shared" si="0"/>
        <v>18600</v>
      </c>
      <c r="O69" s="961">
        <f>N69</f>
        <v>18600</v>
      </c>
      <c r="P69" s="961">
        <f>N70</f>
        <v>18600</v>
      </c>
      <c r="Q69" s="961">
        <f>N71</f>
        <v>12400</v>
      </c>
      <c r="R69" s="961">
        <f>SUM(O69:Q69)</f>
        <v>49600</v>
      </c>
      <c r="S69" s="961">
        <f>W69*6</f>
        <v>3750</v>
      </c>
      <c r="T69" s="970">
        <f>W69*6</f>
        <v>3750</v>
      </c>
      <c r="U69" s="970">
        <f>W69*4</f>
        <v>2500</v>
      </c>
      <c r="V69" s="970">
        <f>SUM(S69:U69)</f>
        <v>10000</v>
      </c>
      <c r="W69" s="970">
        <v>625</v>
      </c>
      <c r="X69" s="969">
        <v>39600</v>
      </c>
      <c r="Y69" s="969">
        <v>2475</v>
      </c>
    </row>
    <row r="70" spans="1:25" s="197" customFormat="1" ht="39.950000000000003" customHeight="1">
      <c r="A70" s="214"/>
      <c r="B70" s="214"/>
      <c r="C70" s="217"/>
      <c r="D70" s="217"/>
      <c r="E70" s="913"/>
      <c r="F70" s="913"/>
      <c r="G70" s="678" t="s">
        <v>199</v>
      </c>
      <c r="H70" s="547">
        <v>0</v>
      </c>
      <c r="I70" s="547">
        <v>3100</v>
      </c>
      <c r="J70" s="547">
        <v>6200</v>
      </c>
      <c r="K70" s="547">
        <v>6200</v>
      </c>
      <c r="L70" s="547">
        <v>3100</v>
      </c>
      <c r="M70" s="669"/>
      <c r="N70" s="681">
        <f t="shared" si="0"/>
        <v>18600</v>
      </c>
      <c r="O70" s="961"/>
      <c r="P70" s="961"/>
      <c r="Q70" s="961"/>
      <c r="R70" s="961"/>
      <c r="S70" s="961"/>
      <c r="T70" s="970"/>
      <c r="U70" s="970"/>
      <c r="V70" s="970"/>
      <c r="W70" s="970"/>
      <c r="X70" s="969"/>
      <c r="Y70" s="969"/>
    </row>
    <row r="71" spans="1:25" s="197" customFormat="1" ht="39.950000000000003" customHeight="1">
      <c r="A71" s="214"/>
      <c r="B71" s="214"/>
      <c r="C71" s="217"/>
      <c r="D71" s="217"/>
      <c r="E71" s="913"/>
      <c r="F71" s="913"/>
      <c r="G71" s="678" t="s">
        <v>271</v>
      </c>
      <c r="H71" s="547">
        <v>3100</v>
      </c>
      <c r="I71" s="547">
        <v>3100</v>
      </c>
      <c r="J71" s="547">
        <v>3100</v>
      </c>
      <c r="K71" s="547">
        <v>3100</v>
      </c>
      <c r="L71" s="547">
        <v>0</v>
      </c>
      <c r="M71" s="669"/>
      <c r="N71" s="681">
        <f t="shared" si="0"/>
        <v>12400</v>
      </c>
      <c r="O71" s="961"/>
      <c r="P71" s="961"/>
      <c r="Q71" s="961"/>
      <c r="R71" s="961"/>
      <c r="S71" s="961"/>
      <c r="T71" s="970"/>
      <c r="U71" s="970"/>
      <c r="V71" s="970"/>
      <c r="W71" s="970"/>
      <c r="X71" s="969"/>
      <c r="Y71" s="969"/>
    </row>
    <row r="72" spans="1:25" s="197" customFormat="1" ht="39.950000000000003" customHeight="1">
      <c r="A72" s="214"/>
      <c r="B72" s="214"/>
      <c r="C72" s="217"/>
      <c r="D72" s="217"/>
      <c r="E72" s="913">
        <v>3</v>
      </c>
      <c r="F72" s="913" t="s">
        <v>57</v>
      </c>
      <c r="G72" s="678" t="s">
        <v>55</v>
      </c>
      <c r="H72" s="547">
        <v>534</v>
      </c>
      <c r="I72" s="547">
        <v>534</v>
      </c>
      <c r="J72" s="547">
        <v>1068</v>
      </c>
      <c r="K72" s="547">
        <v>534</v>
      </c>
      <c r="L72" s="547">
        <v>534</v>
      </c>
      <c r="M72" s="669"/>
      <c r="N72" s="681">
        <f t="shared" si="0"/>
        <v>3204</v>
      </c>
      <c r="O72" s="961">
        <f>N72+N75+N78+N81</f>
        <v>13980</v>
      </c>
      <c r="P72" s="961">
        <f>N73+N76+N79+N82</f>
        <v>13980</v>
      </c>
      <c r="Q72" s="961">
        <f>N74+N77+N80+N83</f>
        <v>9320</v>
      </c>
      <c r="R72" s="961">
        <f>SUM(O72:Q72)</f>
        <v>37280</v>
      </c>
      <c r="S72" s="961">
        <f>W72*6</f>
        <v>8376</v>
      </c>
      <c r="T72" s="970">
        <f>W72*6</f>
        <v>8376</v>
      </c>
      <c r="U72" s="970">
        <f>W72*4</f>
        <v>5584</v>
      </c>
      <c r="V72" s="970">
        <f>SUM(S72:U72)</f>
        <v>22336</v>
      </c>
      <c r="W72" s="970">
        <v>1396</v>
      </c>
      <c r="X72" s="969">
        <v>14944</v>
      </c>
      <c r="Y72" s="969">
        <v>934</v>
      </c>
    </row>
    <row r="73" spans="1:25" s="197" customFormat="1" ht="39.950000000000003" customHeight="1">
      <c r="A73" s="214"/>
      <c r="B73" s="214"/>
      <c r="C73" s="217"/>
      <c r="D73" s="217"/>
      <c r="E73" s="913"/>
      <c r="F73" s="913"/>
      <c r="G73" s="678" t="s">
        <v>199</v>
      </c>
      <c r="H73" s="547">
        <v>0</v>
      </c>
      <c r="I73" s="547">
        <v>534</v>
      </c>
      <c r="J73" s="547">
        <v>1068</v>
      </c>
      <c r="K73" s="547">
        <v>1068</v>
      </c>
      <c r="L73" s="547">
        <v>534</v>
      </c>
      <c r="M73" s="669"/>
      <c r="N73" s="681">
        <f t="shared" si="0"/>
        <v>3204</v>
      </c>
      <c r="O73" s="961"/>
      <c r="P73" s="961"/>
      <c r="Q73" s="961"/>
      <c r="R73" s="961"/>
      <c r="S73" s="961"/>
      <c r="T73" s="970"/>
      <c r="U73" s="970"/>
      <c r="V73" s="970"/>
      <c r="W73" s="970"/>
      <c r="X73" s="969"/>
      <c r="Y73" s="969"/>
    </row>
    <row r="74" spans="1:25" ht="39.950000000000003" customHeight="1">
      <c r="E74" s="913"/>
      <c r="F74" s="913"/>
      <c r="G74" s="678" t="s">
        <v>271</v>
      </c>
      <c r="H74" s="547">
        <v>534</v>
      </c>
      <c r="I74" s="547">
        <v>534</v>
      </c>
      <c r="J74" s="547">
        <v>534</v>
      </c>
      <c r="K74" s="547">
        <v>534</v>
      </c>
      <c r="L74" s="547">
        <v>0</v>
      </c>
      <c r="M74" s="669"/>
      <c r="N74" s="681">
        <f t="shared" si="0"/>
        <v>2136</v>
      </c>
      <c r="O74" s="961"/>
      <c r="P74" s="961"/>
      <c r="Q74" s="961"/>
      <c r="R74" s="961"/>
      <c r="S74" s="961"/>
      <c r="T74" s="970"/>
      <c r="U74" s="970"/>
      <c r="V74" s="970"/>
      <c r="W74" s="970"/>
      <c r="X74" s="969"/>
      <c r="Y74" s="969"/>
    </row>
    <row r="75" spans="1:25" ht="39.950000000000003" customHeight="1">
      <c r="E75" s="913"/>
      <c r="F75" s="913" t="s">
        <v>245</v>
      </c>
      <c r="G75" s="678" t="s">
        <v>55</v>
      </c>
      <c r="H75" s="547">
        <v>529</v>
      </c>
      <c r="I75" s="547">
        <v>529</v>
      </c>
      <c r="J75" s="547">
        <v>1058</v>
      </c>
      <c r="K75" s="547">
        <v>529</v>
      </c>
      <c r="L75" s="547">
        <v>529</v>
      </c>
      <c r="M75" s="669"/>
      <c r="N75" s="681">
        <f t="shared" si="0"/>
        <v>3174</v>
      </c>
      <c r="O75" s="961"/>
      <c r="P75" s="961"/>
      <c r="Q75" s="961"/>
      <c r="R75" s="961"/>
      <c r="S75" s="961"/>
      <c r="T75" s="970"/>
      <c r="U75" s="970"/>
      <c r="V75" s="970"/>
      <c r="W75" s="970"/>
      <c r="X75" s="969"/>
      <c r="Y75" s="969"/>
    </row>
    <row r="76" spans="1:25" ht="39.950000000000003" customHeight="1">
      <c r="E76" s="913"/>
      <c r="F76" s="913"/>
      <c r="G76" s="678" t="s">
        <v>199</v>
      </c>
      <c r="H76" s="547">
        <v>0</v>
      </c>
      <c r="I76" s="547">
        <v>529</v>
      </c>
      <c r="J76" s="547">
        <v>1058</v>
      </c>
      <c r="K76" s="547">
        <v>1058</v>
      </c>
      <c r="L76" s="547">
        <v>529</v>
      </c>
      <c r="M76" s="669"/>
      <c r="N76" s="681">
        <f t="shared" si="0"/>
        <v>3174</v>
      </c>
      <c r="O76" s="961"/>
      <c r="P76" s="961"/>
      <c r="Q76" s="961"/>
      <c r="R76" s="961"/>
      <c r="S76" s="961"/>
      <c r="T76" s="970"/>
      <c r="U76" s="970"/>
      <c r="V76" s="970"/>
      <c r="W76" s="970"/>
      <c r="X76" s="969"/>
      <c r="Y76" s="969"/>
    </row>
    <row r="77" spans="1:25" ht="39.950000000000003" customHeight="1">
      <c r="E77" s="913"/>
      <c r="F77" s="913"/>
      <c r="G77" s="678" t="s">
        <v>271</v>
      </c>
      <c r="H77" s="547">
        <v>529</v>
      </c>
      <c r="I77" s="547">
        <v>529</v>
      </c>
      <c r="J77" s="547">
        <v>529</v>
      </c>
      <c r="K77" s="547">
        <v>529</v>
      </c>
      <c r="L77" s="547">
        <v>0</v>
      </c>
      <c r="M77" s="669"/>
      <c r="N77" s="681">
        <f t="shared" si="0"/>
        <v>2116</v>
      </c>
      <c r="O77" s="961"/>
      <c r="P77" s="961"/>
      <c r="Q77" s="961"/>
      <c r="R77" s="961"/>
      <c r="S77" s="961"/>
      <c r="T77" s="970"/>
      <c r="U77" s="970"/>
      <c r="V77" s="970"/>
      <c r="W77" s="970"/>
      <c r="X77" s="969"/>
      <c r="Y77" s="969"/>
    </row>
    <row r="78" spans="1:25" ht="39.950000000000003" customHeight="1">
      <c r="E78" s="913"/>
      <c r="F78" s="913" t="s">
        <v>58</v>
      </c>
      <c r="G78" s="678" t="s">
        <v>55</v>
      </c>
      <c r="H78" s="547">
        <v>1057</v>
      </c>
      <c r="I78" s="547">
        <v>1057</v>
      </c>
      <c r="J78" s="547">
        <v>2114</v>
      </c>
      <c r="K78" s="547">
        <v>1057</v>
      </c>
      <c r="L78" s="547">
        <v>1057</v>
      </c>
      <c r="M78" s="669"/>
      <c r="N78" s="681">
        <f t="shared" si="0"/>
        <v>6342</v>
      </c>
      <c r="O78" s="961"/>
      <c r="P78" s="961"/>
      <c r="Q78" s="961"/>
      <c r="R78" s="961"/>
      <c r="S78" s="961"/>
      <c r="T78" s="970"/>
      <c r="U78" s="970"/>
      <c r="V78" s="970"/>
      <c r="W78" s="970"/>
      <c r="X78" s="969"/>
      <c r="Y78" s="969"/>
    </row>
    <row r="79" spans="1:25" ht="39.950000000000003" customHeight="1">
      <c r="E79" s="913"/>
      <c r="F79" s="913"/>
      <c r="G79" s="678" t="s">
        <v>199</v>
      </c>
      <c r="H79" s="547">
        <v>0</v>
      </c>
      <c r="I79" s="547">
        <v>1057</v>
      </c>
      <c r="J79" s="547">
        <v>2114</v>
      </c>
      <c r="K79" s="547">
        <v>2114</v>
      </c>
      <c r="L79" s="547">
        <v>1057</v>
      </c>
      <c r="M79" s="669"/>
      <c r="N79" s="681">
        <f t="shared" si="0"/>
        <v>6342</v>
      </c>
      <c r="O79" s="961"/>
      <c r="P79" s="961"/>
      <c r="Q79" s="961"/>
      <c r="R79" s="961"/>
      <c r="S79" s="961"/>
      <c r="T79" s="970"/>
      <c r="U79" s="970"/>
      <c r="V79" s="970"/>
      <c r="W79" s="970"/>
      <c r="X79" s="969"/>
      <c r="Y79" s="969"/>
    </row>
    <row r="80" spans="1:25" ht="39.950000000000003" customHeight="1">
      <c r="E80" s="913"/>
      <c r="F80" s="913"/>
      <c r="G80" s="678" t="s">
        <v>271</v>
      </c>
      <c r="H80" s="547">
        <v>1057</v>
      </c>
      <c r="I80" s="547">
        <v>1057</v>
      </c>
      <c r="J80" s="547">
        <v>1057</v>
      </c>
      <c r="K80" s="547">
        <v>1057</v>
      </c>
      <c r="L80" s="547">
        <v>0</v>
      </c>
      <c r="M80" s="669"/>
      <c r="N80" s="681">
        <f t="shared" si="0"/>
        <v>4228</v>
      </c>
      <c r="O80" s="961"/>
      <c r="P80" s="961"/>
      <c r="Q80" s="961"/>
      <c r="R80" s="961"/>
      <c r="S80" s="961"/>
      <c r="T80" s="970"/>
      <c r="U80" s="970"/>
      <c r="V80" s="970"/>
      <c r="W80" s="970"/>
      <c r="X80" s="969"/>
      <c r="Y80" s="969"/>
    </row>
    <row r="81" spans="5:25" ht="39.950000000000003" customHeight="1">
      <c r="E81" s="913"/>
      <c r="F81" s="913" t="s">
        <v>85</v>
      </c>
      <c r="G81" s="678" t="s">
        <v>55</v>
      </c>
      <c r="H81" s="547">
        <v>210</v>
      </c>
      <c r="I81" s="547">
        <v>210</v>
      </c>
      <c r="J81" s="547">
        <v>420</v>
      </c>
      <c r="K81" s="547">
        <v>210</v>
      </c>
      <c r="L81" s="547">
        <v>210</v>
      </c>
      <c r="M81" s="669"/>
      <c r="N81" s="681">
        <f t="shared" si="0"/>
        <v>1260</v>
      </c>
      <c r="O81" s="961"/>
      <c r="P81" s="961"/>
      <c r="Q81" s="961"/>
      <c r="R81" s="961"/>
      <c r="S81" s="961"/>
      <c r="T81" s="970"/>
      <c r="U81" s="970"/>
      <c r="V81" s="970"/>
      <c r="W81" s="970"/>
      <c r="X81" s="969"/>
      <c r="Y81" s="969"/>
    </row>
    <row r="82" spans="5:25" ht="39.950000000000003" customHeight="1">
      <c r="E82" s="913"/>
      <c r="F82" s="913"/>
      <c r="G82" s="678" t="s">
        <v>199</v>
      </c>
      <c r="H82" s="547">
        <v>0</v>
      </c>
      <c r="I82" s="547">
        <v>210</v>
      </c>
      <c r="J82" s="547">
        <v>420</v>
      </c>
      <c r="K82" s="547">
        <v>420</v>
      </c>
      <c r="L82" s="547">
        <v>210</v>
      </c>
      <c r="M82" s="669"/>
      <c r="N82" s="681">
        <f t="shared" si="0"/>
        <v>1260</v>
      </c>
      <c r="O82" s="961"/>
      <c r="P82" s="961"/>
      <c r="Q82" s="961"/>
      <c r="R82" s="961"/>
      <c r="S82" s="961"/>
      <c r="T82" s="970"/>
      <c r="U82" s="970"/>
      <c r="V82" s="970"/>
      <c r="W82" s="970"/>
      <c r="X82" s="969"/>
      <c r="Y82" s="969"/>
    </row>
    <row r="83" spans="5:25" ht="39.950000000000003" customHeight="1">
      <c r="E83" s="913"/>
      <c r="F83" s="913"/>
      <c r="G83" s="678" t="s">
        <v>271</v>
      </c>
      <c r="H83" s="547">
        <v>210</v>
      </c>
      <c r="I83" s="547">
        <v>210</v>
      </c>
      <c r="J83" s="547">
        <v>210</v>
      </c>
      <c r="K83" s="547">
        <v>210</v>
      </c>
      <c r="L83" s="547">
        <v>0</v>
      </c>
      <c r="M83" s="669"/>
      <c r="N83" s="681">
        <f t="shared" si="0"/>
        <v>840</v>
      </c>
      <c r="O83" s="961"/>
      <c r="P83" s="961"/>
      <c r="Q83" s="961"/>
      <c r="R83" s="961"/>
      <c r="S83" s="961"/>
      <c r="T83" s="970"/>
      <c r="U83" s="970"/>
      <c r="V83" s="970"/>
      <c r="W83" s="970"/>
      <c r="X83" s="969"/>
      <c r="Y83" s="969"/>
    </row>
    <row r="84" spans="5:25" ht="39.950000000000003" customHeight="1">
      <c r="E84" s="913">
        <v>4</v>
      </c>
      <c r="F84" s="913" t="s">
        <v>59</v>
      </c>
      <c r="G84" s="678" t="s">
        <v>55</v>
      </c>
      <c r="H84" s="547">
        <v>1373</v>
      </c>
      <c r="I84" s="547">
        <v>1373</v>
      </c>
      <c r="J84" s="547">
        <v>2746</v>
      </c>
      <c r="K84" s="547">
        <v>1373</v>
      </c>
      <c r="L84" s="547">
        <v>1373</v>
      </c>
      <c r="M84" s="669"/>
      <c r="N84" s="681">
        <f t="shared" si="0"/>
        <v>8238</v>
      </c>
      <c r="O84" s="961">
        <f>N84+N87+N90+N93+N96</f>
        <v>18240</v>
      </c>
      <c r="P84" s="961">
        <f>N85+N88+N91+N94+N97</f>
        <v>18240</v>
      </c>
      <c r="Q84" s="961">
        <f>N86+N89+N92+N95+N98</f>
        <v>12160</v>
      </c>
      <c r="R84" s="961">
        <f>SUM(O84:Q84)</f>
        <v>48640</v>
      </c>
      <c r="S84" s="961">
        <f>W84*6</f>
        <v>2640</v>
      </c>
      <c r="T84" s="968">
        <f>W84*6</f>
        <v>2640</v>
      </c>
      <c r="U84" s="967">
        <f>W84*4</f>
        <v>1760</v>
      </c>
      <c r="V84" s="967">
        <f>SUM(S84:U84)</f>
        <v>7040</v>
      </c>
      <c r="W84" s="967">
        <v>440</v>
      </c>
      <c r="X84" s="966">
        <v>41600</v>
      </c>
      <c r="Y84" s="966">
        <v>2600</v>
      </c>
    </row>
    <row r="85" spans="5:25" ht="39.950000000000003" customHeight="1">
      <c r="E85" s="913"/>
      <c r="F85" s="913"/>
      <c r="G85" s="678" t="s">
        <v>199</v>
      </c>
      <c r="H85" s="547">
        <v>0</v>
      </c>
      <c r="I85" s="547">
        <v>1373</v>
      </c>
      <c r="J85" s="547">
        <v>2746</v>
      </c>
      <c r="K85" s="547">
        <v>2746</v>
      </c>
      <c r="L85" s="547">
        <v>1373</v>
      </c>
      <c r="M85" s="669"/>
      <c r="N85" s="681">
        <f t="shared" si="0"/>
        <v>8238</v>
      </c>
      <c r="O85" s="961"/>
      <c r="P85" s="961"/>
      <c r="Q85" s="961"/>
      <c r="R85" s="961"/>
      <c r="S85" s="961"/>
      <c r="T85" s="968"/>
      <c r="U85" s="967"/>
      <c r="V85" s="967"/>
      <c r="W85" s="967"/>
      <c r="X85" s="966"/>
      <c r="Y85" s="966"/>
    </row>
    <row r="86" spans="5:25" ht="39.950000000000003" customHeight="1">
      <c r="E86" s="913"/>
      <c r="F86" s="913"/>
      <c r="G86" s="678" t="s">
        <v>271</v>
      </c>
      <c r="H86" s="547">
        <v>1373</v>
      </c>
      <c r="I86" s="547">
        <v>1373</v>
      </c>
      <c r="J86" s="547">
        <v>1373</v>
      </c>
      <c r="K86" s="547">
        <v>1373</v>
      </c>
      <c r="L86" s="547">
        <v>0</v>
      </c>
      <c r="M86" s="669"/>
      <c r="N86" s="681">
        <f t="shared" si="0"/>
        <v>5492</v>
      </c>
      <c r="O86" s="961"/>
      <c r="P86" s="961"/>
      <c r="Q86" s="961"/>
      <c r="R86" s="961"/>
      <c r="S86" s="961"/>
      <c r="T86" s="968"/>
      <c r="U86" s="967"/>
      <c r="V86" s="967"/>
      <c r="W86" s="967"/>
      <c r="X86" s="966"/>
      <c r="Y86" s="966"/>
    </row>
    <row r="87" spans="5:25" ht="39.950000000000003" customHeight="1">
      <c r="E87" s="913"/>
      <c r="F87" s="913" t="s">
        <v>158</v>
      </c>
      <c r="G87" s="678" t="s">
        <v>55</v>
      </c>
      <c r="H87" s="547">
        <v>510</v>
      </c>
      <c r="I87" s="547">
        <v>510</v>
      </c>
      <c r="J87" s="547">
        <v>1020</v>
      </c>
      <c r="K87" s="547">
        <v>510</v>
      </c>
      <c r="L87" s="547">
        <v>510</v>
      </c>
      <c r="M87" s="669"/>
      <c r="N87" s="681">
        <f t="shared" si="0"/>
        <v>3060</v>
      </c>
      <c r="O87" s="961"/>
      <c r="P87" s="961"/>
      <c r="Q87" s="961"/>
      <c r="R87" s="961"/>
      <c r="S87" s="961"/>
      <c r="T87" s="968"/>
      <c r="U87" s="967"/>
      <c r="V87" s="967"/>
      <c r="W87" s="967"/>
      <c r="X87" s="966"/>
      <c r="Y87" s="966"/>
    </row>
    <row r="88" spans="5:25" ht="39.950000000000003" customHeight="1">
      <c r="E88" s="913"/>
      <c r="F88" s="913"/>
      <c r="G88" s="678" t="s">
        <v>199</v>
      </c>
      <c r="H88" s="547">
        <v>0</v>
      </c>
      <c r="I88" s="547">
        <v>510</v>
      </c>
      <c r="J88" s="547">
        <v>1020</v>
      </c>
      <c r="K88" s="547">
        <v>1020</v>
      </c>
      <c r="L88" s="547">
        <v>510</v>
      </c>
      <c r="M88" s="669"/>
      <c r="N88" s="681">
        <f t="shared" si="0"/>
        <v>3060</v>
      </c>
      <c r="O88" s="961"/>
      <c r="P88" s="961"/>
      <c r="Q88" s="961"/>
      <c r="R88" s="961"/>
      <c r="S88" s="961"/>
      <c r="T88" s="968"/>
      <c r="U88" s="967"/>
      <c r="V88" s="967"/>
      <c r="W88" s="967"/>
      <c r="X88" s="966"/>
      <c r="Y88" s="966"/>
    </row>
    <row r="89" spans="5:25" ht="39.950000000000003" customHeight="1">
      <c r="E89" s="913"/>
      <c r="F89" s="913"/>
      <c r="G89" s="678" t="s">
        <v>271</v>
      </c>
      <c r="H89" s="547">
        <v>510</v>
      </c>
      <c r="I89" s="547">
        <v>510</v>
      </c>
      <c r="J89" s="547">
        <v>510</v>
      </c>
      <c r="K89" s="547">
        <v>510</v>
      </c>
      <c r="L89" s="547">
        <v>0</v>
      </c>
      <c r="M89" s="669"/>
      <c r="N89" s="681">
        <f t="shared" si="0"/>
        <v>2040</v>
      </c>
      <c r="O89" s="961"/>
      <c r="P89" s="961"/>
      <c r="Q89" s="961"/>
      <c r="R89" s="961"/>
      <c r="S89" s="961"/>
      <c r="T89" s="968"/>
      <c r="U89" s="967"/>
      <c r="V89" s="967"/>
      <c r="W89" s="967"/>
      <c r="X89" s="966"/>
      <c r="Y89" s="966"/>
    </row>
    <row r="90" spans="5:25" ht="39.950000000000003" customHeight="1">
      <c r="E90" s="913"/>
      <c r="F90" s="913" t="s">
        <v>60</v>
      </c>
      <c r="G90" s="678" t="s">
        <v>55</v>
      </c>
      <c r="H90" s="547">
        <v>325</v>
      </c>
      <c r="I90" s="547">
        <v>325</v>
      </c>
      <c r="J90" s="547">
        <v>650</v>
      </c>
      <c r="K90" s="547">
        <v>325</v>
      </c>
      <c r="L90" s="547">
        <v>325</v>
      </c>
      <c r="M90" s="669"/>
      <c r="N90" s="681">
        <f t="shared" si="0"/>
        <v>1950</v>
      </c>
      <c r="O90" s="961"/>
      <c r="P90" s="961"/>
      <c r="Q90" s="961"/>
      <c r="R90" s="961"/>
      <c r="S90" s="961"/>
      <c r="T90" s="968"/>
      <c r="U90" s="967"/>
      <c r="V90" s="967"/>
      <c r="W90" s="967"/>
      <c r="X90" s="966"/>
      <c r="Y90" s="966"/>
    </row>
    <row r="91" spans="5:25" ht="39.950000000000003" customHeight="1">
      <c r="E91" s="913"/>
      <c r="F91" s="913"/>
      <c r="G91" s="678" t="s">
        <v>199</v>
      </c>
      <c r="H91" s="547">
        <v>0</v>
      </c>
      <c r="I91" s="547">
        <v>325</v>
      </c>
      <c r="J91" s="547">
        <v>650</v>
      </c>
      <c r="K91" s="547">
        <v>650</v>
      </c>
      <c r="L91" s="547">
        <v>325</v>
      </c>
      <c r="M91" s="669"/>
      <c r="N91" s="681">
        <f t="shared" si="0"/>
        <v>1950</v>
      </c>
      <c r="O91" s="961"/>
      <c r="P91" s="961"/>
      <c r="Q91" s="961"/>
      <c r="R91" s="961"/>
      <c r="S91" s="961"/>
      <c r="T91" s="968"/>
      <c r="U91" s="967"/>
      <c r="V91" s="967"/>
      <c r="W91" s="967"/>
      <c r="X91" s="966"/>
      <c r="Y91" s="966"/>
    </row>
    <row r="92" spans="5:25" ht="39.950000000000003" customHeight="1">
      <c r="E92" s="913"/>
      <c r="F92" s="913"/>
      <c r="G92" s="678" t="s">
        <v>271</v>
      </c>
      <c r="H92" s="547">
        <v>325</v>
      </c>
      <c r="I92" s="547">
        <v>325</v>
      </c>
      <c r="J92" s="547">
        <v>325</v>
      </c>
      <c r="K92" s="547">
        <v>325</v>
      </c>
      <c r="L92" s="547">
        <v>0</v>
      </c>
      <c r="M92" s="669"/>
      <c r="N92" s="681">
        <f t="shared" si="0"/>
        <v>1300</v>
      </c>
      <c r="O92" s="961"/>
      <c r="P92" s="961"/>
      <c r="Q92" s="961"/>
      <c r="R92" s="961"/>
      <c r="S92" s="961"/>
      <c r="T92" s="968"/>
      <c r="U92" s="967"/>
      <c r="V92" s="967"/>
      <c r="W92" s="967"/>
      <c r="X92" s="966"/>
      <c r="Y92" s="966"/>
    </row>
    <row r="93" spans="5:25" ht="39.950000000000003" customHeight="1">
      <c r="E93" s="913"/>
      <c r="F93" s="913" t="s">
        <v>159</v>
      </c>
      <c r="G93" s="678" t="s">
        <v>55</v>
      </c>
      <c r="H93" s="547">
        <v>588</v>
      </c>
      <c r="I93" s="547">
        <v>588</v>
      </c>
      <c r="J93" s="547">
        <v>1176</v>
      </c>
      <c r="K93" s="547">
        <v>588</v>
      </c>
      <c r="L93" s="547">
        <v>588</v>
      </c>
      <c r="M93" s="669"/>
      <c r="N93" s="681">
        <f t="shared" si="0"/>
        <v>3528</v>
      </c>
      <c r="O93" s="961"/>
      <c r="P93" s="961"/>
      <c r="Q93" s="961"/>
      <c r="R93" s="961"/>
      <c r="S93" s="961"/>
      <c r="T93" s="968"/>
      <c r="U93" s="967"/>
      <c r="V93" s="967"/>
      <c r="W93" s="967"/>
      <c r="X93" s="966"/>
      <c r="Y93" s="966"/>
    </row>
    <row r="94" spans="5:25" ht="39.950000000000003" customHeight="1">
      <c r="E94" s="913"/>
      <c r="F94" s="913"/>
      <c r="G94" s="678" t="s">
        <v>199</v>
      </c>
      <c r="H94" s="547">
        <v>0</v>
      </c>
      <c r="I94" s="547">
        <v>588</v>
      </c>
      <c r="J94" s="547">
        <v>1176</v>
      </c>
      <c r="K94" s="547">
        <v>1176</v>
      </c>
      <c r="L94" s="547">
        <v>588</v>
      </c>
      <c r="M94" s="669"/>
      <c r="N94" s="681">
        <f t="shared" si="0"/>
        <v>3528</v>
      </c>
      <c r="O94" s="961"/>
      <c r="P94" s="961"/>
      <c r="Q94" s="961"/>
      <c r="R94" s="961"/>
      <c r="S94" s="961"/>
      <c r="T94" s="968"/>
      <c r="U94" s="967"/>
      <c r="V94" s="967"/>
      <c r="W94" s="967"/>
      <c r="X94" s="966"/>
      <c r="Y94" s="966"/>
    </row>
    <row r="95" spans="5:25" ht="39.950000000000003" customHeight="1">
      <c r="E95" s="913"/>
      <c r="F95" s="913"/>
      <c r="G95" s="678" t="s">
        <v>271</v>
      </c>
      <c r="H95" s="547">
        <v>588</v>
      </c>
      <c r="I95" s="547">
        <v>588</v>
      </c>
      <c r="J95" s="547">
        <v>588</v>
      </c>
      <c r="K95" s="547">
        <v>588</v>
      </c>
      <c r="L95" s="547">
        <v>0</v>
      </c>
      <c r="M95" s="669"/>
      <c r="N95" s="681">
        <f t="shared" si="0"/>
        <v>2352</v>
      </c>
      <c r="O95" s="961"/>
      <c r="P95" s="961"/>
      <c r="Q95" s="961"/>
      <c r="R95" s="961"/>
      <c r="S95" s="961"/>
      <c r="T95" s="968"/>
      <c r="U95" s="967"/>
      <c r="V95" s="967"/>
      <c r="W95" s="967"/>
      <c r="X95" s="966"/>
      <c r="Y95" s="966"/>
    </row>
    <row r="96" spans="5:25" ht="39.950000000000003" customHeight="1">
      <c r="E96" s="913"/>
      <c r="F96" s="913" t="s">
        <v>160</v>
      </c>
      <c r="G96" s="678" t="s">
        <v>55</v>
      </c>
      <c r="H96" s="547">
        <v>244</v>
      </c>
      <c r="I96" s="547">
        <v>244</v>
      </c>
      <c r="J96" s="547">
        <v>488</v>
      </c>
      <c r="K96" s="547">
        <v>244</v>
      </c>
      <c r="L96" s="547">
        <v>244</v>
      </c>
      <c r="M96" s="669"/>
      <c r="N96" s="681">
        <f t="shared" si="0"/>
        <v>1464</v>
      </c>
      <c r="O96" s="961"/>
      <c r="P96" s="961"/>
      <c r="Q96" s="961"/>
      <c r="R96" s="961"/>
      <c r="S96" s="961"/>
      <c r="T96" s="968"/>
      <c r="U96" s="967"/>
      <c r="V96" s="967"/>
      <c r="W96" s="967"/>
      <c r="X96" s="966"/>
      <c r="Y96" s="966"/>
    </row>
    <row r="97" spans="5:25" ht="39.950000000000003" customHeight="1">
      <c r="E97" s="913"/>
      <c r="F97" s="913"/>
      <c r="G97" s="678" t="s">
        <v>199</v>
      </c>
      <c r="H97" s="547">
        <v>0</v>
      </c>
      <c r="I97" s="547">
        <v>244</v>
      </c>
      <c r="J97" s="547">
        <v>488</v>
      </c>
      <c r="K97" s="547">
        <v>488</v>
      </c>
      <c r="L97" s="547">
        <v>244</v>
      </c>
      <c r="M97" s="669"/>
      <c r="N97" s="681">
        <f t="shared" si="0"/>
        <v>1464</v>
      </c>
      <c r="O97" s="961"/>
      <c r="P97" s="961"/>
      <c r="Q97" s="961"/>
      <c r="R97" s="961"/>
      <c r="S97" s="961"/>
      <c r="T97" s="968"/>
      <c r="U97" s="967"/>
      <c r="V97" s="967"/>
      <c r="W97" s="967"/>
      <c r="X97" s="966"/>
      <c r="Y97" s="966"/>
    </row>
    <row r="98" spans="5:25" ht="39.950000000000003" customHeight="1">
      <c r="E98" s="913"/>
      <c r="F98" s="913"/>
      <c r="G98" s="678" t="s">
        <v>271</v>
      </c>
      <c r="H98" s="547">
        <v>244</v>
      </c>
      <c r="I98" s="547">
        <v>244</v>
      </c>
      <c r="J98" s="547">
        <v>244</v>
      </c>
      <c r="K98" s="547">
        <v>244</v>
      </c>
      <c r="L98" s="547">
        <v>0</v>
      </c>
      <c r="M98" s="669"/>
      <c r="N98" s="681">
        <f t="shared" si="0"/>
        <v>976</v>
      </c>
      <c r="O98" s="961"/>
      <c r="P98" s="961"/>
      <c r="Q98" s="961"/>
      <c r="R98" s="961"/>
      <c r="S98" s="961"/>
      <c r="T98" s="968"/>
      <c r="U98" s="967"/>
      <c r="V98" s="967"/>
      <c r="W98" s="967"/>
      <c r="X98" s="966"/>
      <c r="Y98" s="966"/>
    </row>
    <row r="99" spans="5:25" ht="39.950000000000003" customHeight="1">
      <c r="E99" s="913">
        <v>5</v>
      </c>
      <c r="F99" s="913" t="s">
        <v>181</v>
      </c>
      <c r="G99" s="678" t="s">
        <v>55</v>
      </c>
      <c r="H99" s="547">
        <v>1200</v>
      </c>
      <c r="I99" s="547">
        <v>1200</v>
      </c>
      <c r="J99" s="547">
        <v>2400</v>
      </c>
      <c r="K99" s="547">
        <v>1200</v>
      </c>
      <c r="L99" s="547">
        <v>1200</v>
      </c>
      <c r="M99" s="669"/>
      <c r="N99" s="681">
        <f t="shared" si="0"/>
        <v>7200</v>
      </c>
      <c r="O99" s="961">
        <f>N99+N102+N105</f>
        <v>10590</v>
      </c>
      <c r="P99" s="961">
        <f>N100+N103+N106</f>
        <v>10590</v>
      </c>
      <c r="Q99" s="961">
        <f>N101+N104+N107</f>
        <v>7060</v>
      </c>
      <c r="R99" s="961">
        <f>SUM(O99:Q99)</f>
        <v>28240</v>
      </c>
      <c r="S99" s="961">
        <f>W99*6</f>
        <v>6318</v>
      </c>
      <c r="T99" s="968">
        <f>W99*6</f>
        <v>6318</v>
      </c>
      <c r="U99" s="967">
        <f>W99*4</f>
        <v>4212</v>
      </c>
      <c r="V99" s="967">
        <f>SUM(S99:U99)</f>
        <v>16848</v>
      </c>
      <c r="W99" s="967">
        <v>1053</v>
      </c>
      <c r="X99" s="969">
        <v>11392</v>
      </c>
      <c r="Y99" s="969">
        <v>712</v>
      </c>
    </row>
    <row r="100" spans="5:25" ht="39.950000000000003" customHeight="1">
      <c r="E100" s="913"/>
      <c r="F100" s="913"/>
      <c r="G100" s="678" t="s">
        <v>199</v>
      </c>
      <c r="H100" s="547">
        <v>0</v>
      </c>
      <c r="I100" s="547">
        <v>1200</v>
      </c>
      <c r="J100" s="547">
        <v>2400</v>
      </c>
      <c r="K100" s="547">
        <v>2400</v>
      </c>
      <c r="L100" s="547">
        <v>1200</v>
      </c>
      <c r="M100" s="669"/>
      <c r="N100" s="681">
        <f t="shared" si="0"/>
        <v>7200</v>
      </c>
      <c r="O100" s="961"/>
      <c r="P100" s="961"/>
      <c r="Q100" s="961"/>
      <c r="R100" s="961"/>
      <c r="S100" s="961"/>
      <c r="T100" s="968"/>
      <c r="U100" s="967"/>
      <c r="V100" s="967"/>
      <c r="W100" s="967"/>
      <c r="X100" s="969"/>
      <c r="Y100" s="969"/>
    </row>
    <row r="101" spans="5:25" ht="39.950000000000003" customHeight="1">
      <c r="E101" s="913"/>
      <c r="F101" s="913"/>
      <c r="G101" s="678" t="s">
        <v>271</v>
      </c>
      <c r="H101" s="547">
        <v>1200</v>
      </c>
      <c r="I101" s="547">
        <v>1200</v>
      </c>
      <c r="J101" s="547">
        <v>1200</v>
      </c>
      <c r="K101" s="547">
        <v>1200</v>
      </c>
      <c r="L101" s="547">
        <v>0</v>
      </c>
      <c r="M101" s="669"/>
      <c r="N101" s="681">
        <f t="shared" si="0"/>
        <v>4800</v>
      </c>
      <c r="O101" s="961"/>
      <c r="P101" s="961"/>
      <c r="Q101" s="961"/>
      <c r="R101" s="961"/>
      <c r="S101" s="961"/>
      <c r="T101" s="968"/>
      <c r="U101" s="967"/>
      <c r="V101" s="967"/>
      <c r="W101" s="967"/>
      <c r="X101" s="969"/>
      <c r="Y101" s="969"/>
    </row>
    <row r="102" spans="5:25" ht="39.950000000000003" customHeight="1">
      <c r="E102" s="913"/>
      <c r="F102" s="913" t="s">
        <v>182</v>
      </c>
      <c r="G102" s="678" t="s">
        <v>55</v>
      </c>
      <c r="H102" s="547">
        <v>53</v>
      </c>
      <c r="I102" s="547">
        <v>53</v>
      </c>
      <c r="J102" s="547">
        <v>106</v>
      </c>
      <c r="K102" s="547">
        <v>53</v>
      </c>
      <c r="L102" s="547">
        <v>53</v>
      </c>
      <c r="M102" s="669"/>
      <c r="N102" s="681">
        <f t="shared" si="0"/>
        <v>318</v>
      </c>
      <c r="O102" s="961"/>
      <c r="P102" s="961"/>
      <c r="Q102" s="961"/>
      <c r="R102" s="961"/>
      <c r="S102" s="961"/>
      <c r="T102" s="968"/>
      <c r="U102" s="967"/>
      <c r="V102" s="967"/>
      <c r="W102" s="967"/>
      <c r="X102" s="969"/>
      <c r="Y102" s="969"/>
    </row>
    <row r="103" spans="5:25" ht="39.950000000000003" customHeight="1">
      <c r="E103" s="913"/>
      <c r="F103" s="913"/>
      <c r="G103" s="678" t="s">
        <v>199</v>
      </c>
      <c r="H103" s="547">
        <v>0</v>
      </c>
      <c r="I103" s="547">
        <v>53</v>
      </c>
      <c r="J103" s="547">
        <v>106</v>
      </c>
      <c r="K103" s="547">
        <v>106</v>
      </c>
      <c r="L103" s="547">
        <v>53</v>
      </c>
      <c r="M103" s="669"/>
      <c r="N103" s="681">
        <f t="shared" si="0"/>
        <v>318</v>
      </c>
      <c r="O103" s="961"/>
      <c r="P103" s="961"/>
      <c r="Q103" s="961"/>
      <c r="R103" s="961"/>
      <c r="S103" s="961"/>
      <c r="T103" s="968"/>
      <c r="U103" s="967"/>
      <c r="V103" s="967"/>
      <c r="W103" s="967"/>
      <c r="X103" s="969"/>
      <c r="Y103" s="969"/>
    </row>
    <row r="104" spans="5:25" ht="39.950000000000003" customHeight="1">
      <c r="E104" s="913"/>
      <c r="F104" s="913"/>
      <c r="G104" s="678" t="s">
        <v>271</v>
      </c>
      <c r="H104" s="547">
        <v>53</v>
      </c>
      <c r="I104" s="547">
        <v>53</v>
      </c>
      <c r="J104" s="547">
        <v>53</v>
      </c>
      <c r="K104" s="547">
        <v>53</v>
      </c>
      <c r="L104" s="547">
        <v>0</v>
      </c>
      <c r="M104" s="669"/>
      <c r="N104" s="681">
        <f t="shared" si="0"/>
        <v>212</v>
      </c>
      <c r="O104" s="961"/>
      <c r="P104" s="961"/>
      <c r="Q104" s="961"/>
      <c r="R104" s="961"/>
      <c r="S104" s="961"/>
      <c r="T104" s="968"/>
      <c r="U104" s="967"/>
      <c r="V104" s="967"/>
      <c r="W104" s="967"/>
      <c r="X104" s="969"/>
      <c r="Y104" s="969"/>
    </row>
    <row r="105" spans="5:25" ht="39.950000000000003" customHeight="1">
      <c r="E105" s="913"/>
      <c r="F105" s="913" t="s">
        <v>106</v>
      </c>
      <c r="G105" s="678" t="s">
        <v>55</v>
      </c>
      <c r="H105" s="547">
        <v>512</v>
      </c>
      <c r="I105" s="547">
        <v>512</v>
      </c>
      <c r="J105" s="547">
        <v>1024</v>
      </c>
      <c r="K105" s="547">
        <v>512</v>
      </c>
      <c r="L105" s="547">
        <v>512</v>
      </c>
      <c r="M105" s="669"/>
      <c r="N105" s="681">
        <f t="shared" si="0"/>
        <v>3072</v>
      </c>
      <c r="O105" s="961"/>
      <c r="P105" s="961"/>
      <c r="Q105" s="961"/>
      <c r="R105" s="961"/>
      <c r="S105" s="961"/>
      <c r="T105" s="968"/>
      <c r="U105" s="967"/>
      <c r="V105" s="967"/>
      <c r="W105" s="967"/>
      <c r="X105" s="969"/>
      <c r="Y105" s="969"/>
    </row>
    <row r="106" spans="5:25" ht="39.950000000000003" customHeight="1">
      <c r="E106" s="913"/>
      <c r="F106" s="913"/>
      <c r="G106" s="678" t="s">
        <v>199</v>
      </c>
      <c r="H106" s="547">
        <v>0</v>
      </c>
      <c r="I106" s="547">
        <v>512</v>
      </c>
      <c r="J106" s="547">
        <v>1024</v>
      </c>
      <c r="K106" s="547">
        <v>1024</v>
      </c>
      <c r="L106" s="547">
        <v>512</v>
      </c>
      <c r="M106" s="669"/>
      <c r="N106" s="681">
        <f t="shared" si="0"/>
        <v>3072</v>
      </c>
      <c r="O106" s="961"/>
      <c r="P106" s="961"/>
      <c r="Q106" s="961"/>
      <c r="R106" s="961"/>
      <c r="S106" s="961"/>
      <c r="T106" s="968"/>
      <c r="U106" s="967"/>
      <c r="V106" s="967"/>
      <c r="W106" s="967"/>
      <c r="X106" s="969"/>
      <c r="Y106" s="969"/>
    </row>
    <row r="107" spans="5:25" ht="39.950000000000003" customHeight="1">
      <c r="E107" s="913"/>
      <c r="F107" s="913"/>
      <c r="G107" s="678" t="s">
        <v>271</v>
      </c>
      <c r="H107" s="547">
        <v>512</v>
      </c>
      <c r="I107" s="547">
        <v>512</v>
      </c>
      <c r="J107" s="547">
        <v>512</v>
      </c>
      <c r="K107" s="547">
        <v>512</v>
      </c>
      <c r="L107" s="547">
        <v>0</v>
      </c>
      <c r="M107" s="669"/>
      <c r="N107" s="681">
        <f t="shared" si="0"/>
        <v>2048</v>
      </c>
      <c r="O107" s="961"/>
      <c r="P107" s="961"/>
      <c r="Q107" s="961"/>
      <c r="R107" s="961"/>
      <c r="S107" s="961"/>
      <c r="T107" s="968"/>
      <c r="U107" s="967"/>
      <c r="V107" s="967"/>
      <c r="W107" s="967"/>
      <c r="X107" s="969"/>
      <c r="Y107" s="969"/>
    </row>
    <row r="108" spans="5:25" ht="39.950000000000003" customHeight="1">
      <c r="E108" s="913">
        <v>7</v>
      </c>
      <c r="F108" s="913" t="s">
        <v>78</v>
      </c>
      <c r="G108" s="678" t="s">
        <v>55</v>
      </c>
      <c r="H108" s="547">
        <v>404</v>
      </c>
      <c r="I108" s="547">
        <v>404</v>
      </c>
      <c r="J108" s="547">
        <v>808</v>
      </c>
      <c r="K108" s="547">
        <v>404</v>
      </c>
      <c r="L108" s="547">
        <v>404</v>
      </c>
      <c r="M108" s="669"/>
      <c r="N108" s="681">
        <f t="shared" si="0"/>
        <v>2424</v>
      </c>
      <c r="O108" s="961">
        <f>N108+N111+N114+N117</f>
        <v>8994</v>
      </c>
      <c r="P108" s="961">
        <f>N109+N112+N115+N118</f>
        <v>8994</v>
      </c>
      <c r="Q108" s="961">
        <f>N110+N113+N116+N119</f>
        <v>5996</v>
      </c>
      <c r="R108" s="961">
        <f>SUM(O108:Q108)</f>
        <v>23984</v>
      </c>
      <c r="S108" s="961">
        <f>W108*6</f>
        <v>2982</v>
      </c>
      <c r="T108" s="968">
        <f>W108*6</f>
        <v>2982</v>
      </c>
      <c r="U108" s="967">
        <f>W108*4</f>
        <v>1988</v>
      </c>
      <c r="V108" s="967">
        <f>SUM(S108:U108)</f>
        <v>7952</v>
      </c>
      <c r="W108" s="967">
        <v>497</v>
      </c>
      <c r="X108" s="969">
        <v>16032</v>
      </c>
      <c r="Y108" s="969">
        <v>1002</v>
      </c>
    </row>
    <row r="109" spans="5:25" ht="39.950000000000003" customHeight="1">
      <c r="E109" s="913"/>
      <c r="F109" s="913"/>
      <c r="G109" s="678" t="s">
        <v>199</v>
      </c>
      <c r="H109" s="547">
        <v>0</v>
      </c>
      <c r="I109" s="547">
        <v>404</v>
      </c>
      <c r="J109" s="547">
        <v>808</v>
      </c>
      <c r="K109" s="547">
        <v>808</v>
      </c>
      <c r="L109" s="547">
        <v>404</v>
      </c>
      <c r="M109" s="669"/>
      <c r="N109" s="681">
        <f t="shared" si="0"/>
        <v>2424</v>
      </c>
      <c r="O109" s="961"/>
      <c r="P109" s="961"/>
      <c r="Q109" s="961"/>
      <c r="R109" s="961"/>
      <c r="S109" s="961"/>
      <c r="T109" s="968"/>
      <c r="U109" s="967"/>
      <c r="V109" s="967"/>
      <c r="W109" s="967"/>
      <c r="X109" s="969"/>
      <c r="Y109" s="969"/>
    </row>
    <row r="110" spans="5:25" ht="39.950000000000003" customHeight="1">
      <c r="E110" s="913"/>
      <c r="F110" s="913"/>
      <c r="G110" s="678" t="s">
        <v>271</v>
      </c>
      <c r="H110" s="547">
        <v>404</v>
      </c>
      <c r="I110" s="547">
        <v>404</v>
      </c>
      <c r="J110" s="547">
        <v>404</v>
      </c>
      <c r="K110" s="547">
        <v>404</v>
      </c>
      <c r="L110" s="547">
        <v>0</v>
      </c>
      <c r="M110" s="669"/>
      <c r="N110" s="681">
        <f t="shared" si="0"/>
        <v>1616</v>
      </c>
      <c r="O110" s="961"/>
      <c r="P110" s="961"/>
      <c r="Q110" s="961"/>
      <c r="R110" s="961"/>
      <c r="S110" s="961"/>
      <c r="T110" s="968"/>
      <c r="U110" s="967"/>
      <c r="V110" s="967"/>
      <c r="W110" s="967"/>
      <c r="X110" s="969"/>
      <c r="Y110" s="969"/>
    </row>
    <row r="111" spans="5:25" ht="39.950000000000003" customHeight="1">
      <c r="E111" s="913"/>
      <c r="F111" s="913" t="s">
        <v>127</v>
      </c>
      <c r="G111" s="678" t="s">
        <v>55</v>
      </c>
      <c r="H111" s="547">
        <v>370</v>
      </c>
      <c r="I111" s="547">
        <v>370</v>
      </c>
      <c r="J111" s="547">
        <v>740</v>
      </c>
      <c r="K111" s="547">
        <v>370</v>
      </c>
      <c r="L111" s="547">
        <v>370</v>
      </c>
      <c r="M111" s="669"/>
      <c r="N111" s="681">
        <f t="shared" si="0"/>
        <v>2220</v>
      </c>
      <c r="O111" s="961"/>
      <c r="P111" s="961"/>
      <c r="Q111" s="961"/>
      <c r="R111" s="961"/>
      <c r="S111" s="961"/>
      <c r="T111" s="968"/>
      <c r="U111" s="967"/>
      <c r="V111" s="967"/>
      <c r="W111" s="967"/>
      <c r="X111" s="969"/>
      <c r="Y111" s="969"/>
    </row>
    <row r="112" spans="5:25" ht="39.950000000000003" customHeight="1">
      <c r="E112" s="913"/>
      <c r="F112" s="913"/>
      <c r="G112" s="678" t="s">
        <v>199</v>
      </c>
      <c r="H112" s="547">
        <v>0</v>
      </c>
      <c r="I112" s="547">
        <v>370</v>
      </c>
      <c r="J112" s="547">
        <v>740</v>
      </c>
      <c r="K112" s="547">
        <v>740</v>
      </c>
      <c r="L112" s="547">
        <v>370</v>
      </c>
      <c r="M112" s="669"/>
      <c r="N112" s="681">
        <f t="shared" si="0"/>
        <v>2220</v>
      </c>
      <c r="O112" s="961"/>
      <c r="P112" s="961"/>
      <c r="Q112" s="961"/>
      <c r="R112" s="961"/>
      <c r="S112" s="961"/>
      <c r="T112" s="968"/>
      <c r="U112" s="967"/>
      <c r="V112" s="967"/>
      <c r="W112" s="967"/>
      <c r="X112" s="969"/>
      <c r="Y112" s="969"/>
    </row>
    <row r="113" spans="5:25" ht="39.950000000000003" customHeight="1">
      <c r="E113" s="913"/>
      <c r="F113" s="913"/>
      <c r="G113" s="678" t="s">
        <v>271</v>
      </c>
      <c r="H113" s="547">
        <v>370</v>
      </c>
      <c r="I113" s="547">
        <v>370</v>
      </c>
      <c r="J113" s="547">
        <v>370</v>
      </c>
      <c r="K113" s="547">
        <v>370</v>
      </c>
      <c r="L113" s="547">
        <v>0</v>
      </c>
      <c r="M113" s="669"/>
      <c r="N113" s="681">
        <f t="shared" si="0"/>
        <v>1480</v>
      </c>
      <c r="O113" s="961"/>
      <c r="P113" s="961"/>
      <c r="Q113" s="961"/>
      <c r="R113" s="961"/>
      <c r="S113" s="961"/>
      <c r="T113" s="968"/>
      <c r="U113" s="967"/>
      <c r="V113" s="967"/>
      <c r="W113" s="967"/>
      <c r="X113" s="969"/>
      <c r="Y113" s="969"/>
    </row>
    <row r="114" spans="5:25" ht="39.950000000000003" customHeight="1">
      <c r="E114" s="913"/>
      <c r="F114" s="913" t="s">
        <v>161</v>
      </c>
      <c r="G114" s="678" t="s">
        <v>55</v>
      </c>
      <c r="H114" s="547">
        <v>669</v>
      </c>
      <c r="I114" s="547">
        <v>669</v>
      </c>
      <c r="J114" s="547">
        <v>1338</v>
      </c>
      <c r="K114" s="547">
        <v>669</v>
      </c>
      <c r="L114" s="547">
        <v>669</v>
      </c>
      <c r="M114" s="669"/>
      <c r="N114" s="681">
        <f t="shared" si="0"/>
        <v>4014</v>
      </c>
      <c r="O114" s="961"/>
      <c r="P114" s="961"/>
      <c r="Q114" s="961"/>
      <c r="R114" s="961"/>
      <c r="S114" s="961"/>
      <c r="T114" s="968"/>
      <c r="U114" s="967"/>
      <c r="V114" s="967"/>
      <c r="W114" s="967"/>
      <c r="X114" s="969"/>
      <c r="Y114" s="969"/>
    </row>
    <row r="115" spans="5:25" ht="39.950000000000003" customHeight="1">
      <c r="E115" s="913"/>
      <c r="F115" s="913"/>
      <c r="G115" s="678" t="s">
        <v>199</v>
      </c>
      <c r="H115" s="547">
        <v>0</v>
      </c>
      <c r="I115" s="547">
        <v>669</v>
      </c>
      <c r="J115" s="547">
        <v>1338</v>
      </c>
      <c r="K115" s="547">
        <v>1338</v>
      </c>
      <c r="L115" s="547">
        <v>669</v>
      </c>
      <c r="M115" s="669"/>
      <c r="N115" s="681">
        <f t="shared" si="0"/>
        <v>4014</v>
      </c>
      <c r="O115" s="961"/>
      <c r="P115" s="961"/>
      <c r="Q115" s="961"/>
      <c r="R115" s="961"/>
      <c r="S115" s="961"/>
      <c r="T115" s="968"/>
      <c r="U115" s="967"/>
      <c r="V115" s="967"/>
      <c r="W115" s="967"/>
      <c r="X115" s="969"/>
      <c r="Y115" s="969"/>
    </row>
    <row r="116" spans="5:25" ht="39.950000000000003" customHeight="1">
      <c r="E116" s="913"/>
      <c r="F116" s="913"/>
      <c r="G116" s="678" t="s">
        <v>271</v>
      </c>
      <c r="H116" s="547">
        <v>669</v>
      </c>
      <c r="I116" s="547">
        <v>669</v>
      </c>
      <c r="J116" s="547">
        <v>669</v>
      </c>
      <c r="K116" s="547">
        <v>669</v>
      </c>
      <c r="L116" s="547">
        <v>0</v>
      </c>
      <c r="M116" s="669"/>
      <c r="N116" s="681">
        <f t="shared" si="0"/>
        <v>2676</v>
      </c>
      <c r="O116" s="961"/>
      <c r="P116" s="961"/>
      <c r="Q116" s="961"/>
      <c r="R116" s="961"/>
      <c r="S116" s="961"/>
      <c r="T116" s="968"/>
      <c r="U116" s="967"/>
      <c r="V116" s="967"/>
      <c r="W116" s="967"/>
      <c r="X116" s="969"/>
      <c r="Y116" s="969"/>
    </row>
    <row r="117" spans="5:25" ht="39.950000000000003" customHeight="1">
      <c r="E117" s="913"/>
      <c r="F117" s="913" t="s">
        <v>162</v>
      </c>
      <c r="G117" s="678" t="s">
        <v>55</v>
      </c>
      <c r="H117" s="547">
        <v>56</v>
      </c>
      <c r="I117" s="547">
        <v>56</v>
      </c>
      <c r="J117" s="547">
        <v>112</v>
      </c>
      <c r="K117" s="547">
        <v>56</v>
      </c>
      <c r="L117" s="547">
        <v>56</v>
      </c>
      <c r="M117" s="669"/>
      <c r="N117" s="681">
        <f t="shared" si="0"/>
        <v>336</v>
      </c>
      <c r="O117" s="961"/>
      <c r="P117" s="961"/>
      <c r="Q117" s="961"/>
      <c r="R117" s="961"/>
      <c r="S117" s="961"/>
      <c r="T117" s="968"/>
      <c r="U117" s="967"/>
      <c r="V117" s="967"/>
      <c r="W117" s="967"/>
      <c r="X117" s="969"/>
      <c r="Y117" s="969"/>
    </row>
    <row r="118" spans="5:25" ht="39.950000000000003" customHeight="1">
      <c r="E118" s="913"/>
      <c r="F118" s="913"/>
      <c r="G118" s="678" t="s">
        <v>199</v>
      </c>
      <c r="H118" s="547">
        <v>0</v>
      </c>
      <c r="I118" s="547">
        <v>56</v>
      </c>
      <c r="J118" s="547">
        <v>112</v>
      </c>
      <c r="K118" s="547">
        <v>112</v>
      </c>
      <c r="L118" s="547">
        <v>56</v>
      </c>
      <c r="M118" s="669"/>
      <c r="N118" s="681">
        <f t="shared" si="0"/>
        <v>336</v>
      </c>
      <c r="O118" s="961"/>
      <c r="P118" s="961"/>
      <c r="Q118" s="961"/>
      <c r="R118" s="961"/>
      <c r="S118" s="961"/>
      <c r="T118" s="968"/>
      <c r="U118" s="967"/>
      <c r="V118" s="967"/>
      <c r="W118" s="967"/>
      <c r="X118" s="969"/>
      <c r="Y118" s="969"/>
    </row>
    <row r="119" spans="5:25" ht="39.950000000000003" customHeight="1">
      <c r="E119" s="913"/>
      <c r="F119" s="913"/>
      <c r="G119" s="678" t="s">
        <v>271</v>
      </c>
      <c r="H119" s="547">
        <v>56</v>
      </c>
      <c r="I119" s="547">
        <v>56</v>
      </c>
      <c r="J119" s="547">
        <v>56</v>
      </c>
      <c r="K119" s="547">
        <v>56</v>
      </c>
      <c r="L119" s="547">
        <v>0</v>
      </c>
      <c r="M119" s="669"/>
      <c r="N119" s="681">
        <f t="shared" si="0"/>
        <v>224</v>
      </c>
      <c r="O119" s="961"/>
      <c r="P119" s="961"/>
      <c r="Q119" s="961"/>
      <c r="R119" s="961"/>
      <c r="S119" s="961"/>
      <c r="T119" s="968"/>
      <c r="U119" s="967"/>
      <c r="V119" s="967"/>
      <c r="W119" s="967"/>
      <c r="X119" s="969"/>
      <c r="Y119" s="969"/>
    </row>
    <row r="120" spans="5:25" ht="39.950000000000003" customHeight="1">
      <c r="E120" s="667"/>
      <c r="F120" s="668"/>
      <c r="G120" s="670"/>
      <c r="H120" s="670"/>
      <c r="I120" s="670"/>
      <c r="J120" s="670"/>
      <c r="K120" s="670"/>
      <c r="L120" s="670"/>
      <c r="M120" s="670"/>
      <c r="N120" s="670"/>
      <c r="O120" s="677">
        <f>SUM(O63:O119)</f>
        <v>77676</v>
      </c>
      <c r="P120" s="677">
        <f>SUM(P63:P119)</f>
        <v>77676</v>
      </c>
      <c r="Q120" s="677">
        <f>SUM(Q63:Q119)</f>
        <v>51784</v>
      </c>
      <c r="R120" s="677">
        <f>SUM(O120:Q120)</f>
        <v>207136</v>
      </c>
      <c r="S120" s="687">
        <f>SUM(S69:S119)</f>
        <v>24066</v>
      </c>
      <c r="T120" s="687">
        <f>SUM(T69:T119)</f>
        <v>24066</v>
      </c>
      <c r="U120" s="687">
        <f>SUM(U69:U119)</f>
        <v>16044</v>
      </c>
      <c r="V120" s="687">
        <f>SUM(V69:V119)</f>
        <v>64176</v>
      </c>
      <c r="W120" s="687">
        <f>SUM(W69:W119)</f>
        <v>4011</v>
      </c>
      <c r="X120" s="682">
        <f>SUM(X63:X119)</f>
        <v>142960</v>
      </c>
      <c r="Y120" s="686">
        <f>SUM(Y63:Y119)</f>
        <v>8935</v>
      </c>
    </row>
    <row r="121" spans="5:25" ht="27.95" customHeight="1"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95"/>
      <c r="P121" s="595"/>
      <c r="Q121" s="595"/>
      <c r="R121" s="595"/>
      <c r="S121" s="595"/>
      <c r="T121" s="595"/>
      <c r="U121" s="595"/>
      <c r="V121" s="595"/>
      <c r="W121" s="595"/>
      <c r="X121" s="665"/>
      <c r="Y121" s="665"/>
    </row>
    <row r="122" spans="5:25" ht="25.5"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</row>
  </sheetData>
  <mergeCells count="215">
    <mergeCell ref="M7:N7"/>
    <mergeCell ref="O7:R7"/>
    <mergeCell ref="M8:N8"/>
    <mergeCell ref="P10:T10"/>
    <mergeCell ref="H22:I22"/>
    <mergeCell ref="G31:G32"/>
    <mergeCell ref="H31:Q31"/>
    <mergeCell ref="S31:U32"/>
    <mergeCell ref="A1:Y1"/>
    <mergeCell ref="A2:Y2"/>
    <mergeCell ref="A3:Y3"/>
    <mergeCell ref="A4:W4"/>
    <mergeCell ref="M5:N5"/>
    <mergeCell ref="M6:N6"/>
    <mergeCell ref="A33:A59"/>
    <mergeCell ref="B33:B59"/>
    <mergeCell ref="C33:C35"/>
    <mergeCell ref="D33:D35"/>
    <mergeCell ref="E33:E35"/>
    <mergeCell ref="F33:F35"/>
    <mergeCell ref="D45:D47"/>
    <mergeCell ref="E45:E47"/>
    <mergeCell ref="F45:F47"/>
    <mergeCell ref="D42:D44"/>
    <mergeCell ref="E42:E44"/>
    <mergeCell ref="F42:F44"/>
    <mergeCell ref="D54:D56"/>
    <mergeCell ref="E54:E56"/>
    <mergeCell ref="F54:F56"/>
    <mergeCell ref="X33:X35"/>
    <mergeCell ref="Y33:Y35"/>
    <mergeCell ref="D36:D38"/>
    <mergeCell ref="E36:E38"/>
    <mergeCell ref="F36:F38"/>
    <mergeCell ref="R36:R38"/>
    <mergeCell ref="S36:S38"/>
    <mergeCell ref="T36:T38"/>
    <mergeCell ref="U36:U38"/>
    <mergeCell ref="R33:R35"/>
    <mergeCell ref="S33:S35"/>
    <mergeCell ref="T33:T35"/>
    <mergeCell ref="U33:U35"/>
    <mergeCell ref="V33:V35"/>
    <mergeCell ref="W33:W35"/>
    <mergeCell ref="R42:R44"/>
    <mergeCell ref="S42:S44"/>
    <mergeCell ref="V36:V38"/>
    <mergeCell ref="W36:W38"/>
    <mergeCell ref="X36:X38"/>
    <mergeCell ref="Y36:Y38"/>
    <mergeCell ref="D39:D41"/>
    <mergeCell ref="E39:E41"/>
    <mergeCell ref="F39:F41"/>
    <mergeCell ref="R39:R41"/>
    <mergeCell ref="S39:S41"/>
    <mergeCell ref="T39:T41"/>
    <mergeCell ref="T42:T44"/>
    <mergeCell ref="U42:U44"/>
    <mergeCell ref="V42:V44"/>
    <mergeCell ref="W42:W44"/>
    <mergeCell ref="X42:X44"/>
    <mergeCell ref="Y42:Y44"/>
    <mergeCell ref="U39:U41"/>
    <mergeCell ref="V39:V41"/>
    <mergeCell ref="W39:W41"/>
    <mergeCell ref="X39:X41"/>
    <mergeCell ref="Y39:Y41"/>
    <mergeCell ref="X45:X47"/>
    <mergeCell ref="Y45:Y47"/>
    <mergeCell ref="D48:D50"/>
    <mergeCell ref="E48:E50"/>
    <mergeCell ref="F48:F50"/>
    <mergeCell ref="R48:R50"/>
    <mergeCell ref="S48:S50"/>
    <mergeCell ref="T48:T50"/>
    <mergeCell ref="U48:U50"/>
    <mergeCell ref="R45:R47"/>
    <mergeCell ref="S45:S47"/>
    <mergeCell ref="T45:T47"/>
    <mergeCell ref="U45:U47"/>
    <mergeCell ref="V45:V47"/>
    <mergeCell ref="W45:W47"/>
    <mergeCell ref="R54:R56"/>
    <mergeCell ref="S54:S56"/>
    <mergeCell ref="V48:V50"/>
    <mergeCell ref="W48:W50"/>
    <mergeCell ref="X48:X50"/>
    <mergeCell ref="Y48:Y50"/>
    <mergeCell ref="D51:D53"/>
    <mergeCell ref="E51:E53"/>
    <mergeCell ref="F51:F53"/>
    <mergeCell ref="R51:R53"/>
    <mergeCell ref="S51:S53"/>
    <mergeCell ref="T51:T53"/>
    <mergeCell ref="T54:T56"/>
    <mergeCell ref="U54:U56"/>
    <mergeCell ref="V54:V56"/>
    <mergeCell ref="W54:W56"/>
    <mergeCell ref="X54:X56"/>
    <mergeCell ref="Y54:Y56"/>
    <mergeCell ref="U51:U53"/>
    <mergeCell ref="V51:V53"/>
    <mergeCell ref="W51:W53"/>
    <mergeCell ref="X51:X53"/>
    <mergeCell ref="Y51:Y53"/>
    <mergeCell ref="U57:U59"/>
    <mergeCell ref="V57:V59"/>
    <mergeCell ref="W57:W59"/>
    <mergeCell ref="X57:X59"/>
    <mergeCell ref="Y57:Y59"/>
    <mergeCell ref="G61:L61"/>
    <mergeCell ref="S61:W61"/>
    <mergeCell ref="D57:D59"/>
    <mergeCell ref="E57:E59"/>
    <mergeCell ref="F57:F59"/>
    <mergeCell ref="R57:R59"/>
    <mergeCell ref="S57:S59"/>
    <mergeCell ref="T57:T59"/>
    <mergeCell ref="Q69:Q71"/>
    <mergeCell ref="R69:R71"/>
    <mergeCell ref="U63:U68"/>
    <mergeCell ref="V63:V68"/>
    <mergeCell ref="W63:W68"/>
    <mergeCell ref="X63:X68"/>
    <mergeCell ref="Y63:Y68"/>
    <mergeCell ref="F66:F68"/>
    <mergeCell ref="E62:F62"/>
    <mergeCell ref="X62:Y62"/>
    <mergeCell ref="E63:E68"/>
    <mergeCell ref="F63:F65"/>
    <mergeCell ref="O63:O68"/>
    <mergeCell ref="P63:P68"/>
    <mergeCell ref="Q63:Q68"/>
    <mergeCell ref="R63:R68"/>
    <mergeCell ref="S63:S68"/>
    <mergeCell ref="T63:T68"/>
    <mergeCell ref="V72:V83"/>
    <mergeCell ref="W72:W83"/>
    <mergeCell ref="X72:X83"/>
    <mergeCell ref="Y72:Y83"/>
    <mergeCell ref="F75:F77"/>
    <mergeCell ref="F78:F80"/>
    <mergeCell ref="F81:F83"/>
    <mergeCell ref="Y69:Y71"/>
    <mergeCell ref="E72:E83"/>
    <mergeCell ref="F72:F74"/>
    <mergeCell ref="O72:O83"/>
    <mergeCell ref="P72:P83"/>
    <mergeCell ref="Q72:Q83"/>
    <mergeCell ref="R72:R83"/>
    <mergeCell ref="S72:S83"/>
    <mergeCell ref="T72:T83"/>
    <mergeCell ref="U72:U83"/>
    <mergeCell ref="S69:S71"/>
    <mergeCell ref="T69:T71"/>
    <mergeCell ref="U69:U71"/>
    <mergeCell ref="V69:V71"/>
    <mergeCell ref="W69:W71"/>
    <mergeCell ref="X69:X71"/>
    <mergeCell ref="E69:E71"/>
    <mergeCell ref="Q99:Q107"/>
    <mergeCell ref="R99:R107"/>
    <mergeCell ref="E84:E98"/>
    <mergeCell ref="F84:F86"/>
    <mergeCell ref="O84:O98"/>
    <mergeCell ref="P84:P98"/>
    <mergeCell ref="Q84:Q98"/>
    <mergeCell ref="F90:F92"/>
    <mergeCell ref="F93:F95"/>
    <mergeCell ref="F96:F98"/>
    <mergeCell ref="F87:F89"/>
    <mergeCell ref="Q108:Q119"/>
    <mergeCell ref="R108:R119"/>
    <mergeCell ref="X84:X98"/>
    <mergeCell ref="Y84:Y98"/>
    <mergeCell ref="U84:U98"/>
    <mergeCell ref="V84:V98"/>
    <mergeCell ref="W84:W98"/>
    <mergeCell ref="S99:S107"/>
    <mergeCell ref="T99:T107"/>
    <mergeCell ref="U99:U107"/>
    <mergeCell ref="V99:V107"/>
    <mergeCell ref="W99:W107"/>
    <mergeCell ref="R84:R98"/>
    <mergeCell ref="S84:S98"/>
    <mergeCell ref="T84:T98"/>
    <mergeCell ref="Y108:Y119"/>
    <mergeCell ref="S108:S119"/>
    <mergeCell ref="T108:T119"/>
    <mergeCell ref="U108:U119"/>
    <mergeCell ref="V108:V119"/>
    <mergeCell ref="W108:W119"/>
    <mergeCell ref="X108:X119"/>
    <mergeCell ref="X99:X107"/>
    <mergeCell ref="Y99:Y107"/>
    <mergeCell ref="O108:O119"/>
    <mergeCell ref="P108:P119"/>
    <mergeCell ref="F111:F113"/>
    <mergeCell ref="F114:F116"/>
    <mergeCell ref="F117:F119"/>
    <mergeCell ref="C36:C38"/>
    <mergeCell ref="C39:C47"/>
    <mergeCell ref="C48:C53"/>
    <mergeCell ref="C54:C59"/>
    <mergeCell ref="E99:E107"/>
    <mergeCell ref="F99:F101"/>
    <mergeCell ref="F102:F104"/>
    <mergeCell ref="F105:F107"/>
    <mergeCell ref="E108:E119"/>
    <mergeCell ref="F108:F110"/>
    <mergeCell ref="O99:O107"/>
    <mergeCell ref="P99:P107"/>
    <mergeCell ref="F69:F71"/>
    <mergeCell ref="O69:O71"/>
    <mergeCell ref="P69:P71"/>
  </mergeCells>
  <pageMargins left="0.2" right="0.19" top="0.2" bottom="0.17" header="0.2" footer="0.22"/>
  <pageSetup scale="23" orientation="landscape" r:id="rId1"/>
  <headerFooter alignWithMargins="0"/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122"/>
  <sheetViews>
    <sheetView view="pageBreakPreview" topLeftCell="A52" zoomScale="60" zoomScaleNormal="100" workbookViewId="0">
      <selection activeCell="A5" sqref="A5"/>
    </sheetView>
  </sheetViews>
  <sheetFormatPr defaultRowHeight="12.75"/>
  <cols>
    <col min="1" max="1" width="20" customWidth="1"/>
    <col min="2" max="2" width="19" customWidth="1"/>
    <col min="3" max="4" width="24.42578125" customWidth="1"/>
    <col min="5" max="5" width="11" customWidth="1"/>
    <col min="6" max="6" width="16" customWidth="1"/>
    <col min="7" max="7" width="35.85546875" customWidth="1"/>
    <col min="8" max="8" width="21.7109375" customWidth="1"/>
    <col min="9" max="9" width="20.42578125" customWidth="1"/>
    <col min="10" max="10" width="18.5703125" customWidth="1"/>
    <col min="11" max="12" width="19.5703125" customWidth="1"/>
    <col min="13" max="13" width="10.42578125" customWidth="1"/>
    <col min="14" max="14" width="14.28515625" customWidth="1"/>
    <col min="15" max="16" width="17" customWidth="1"/>
    <col min="17" max="17" width="16.140625" customWidth="1"/>
    <col min="18" max="18" width="19.42578125" customWidth="1"/>
    <col min="19" max="19" width="21.140625" customWidth="1"/>
    <col min="20" max="20" width="17.5703125" customWidth="1"/>
    <col min="21" max="21" width="20" customWidth="1"/>
    <col min="22" max="22" width="29.140625" customWidth="1"/>
    <col min="23" max="23" width="27.140625" customWidth="1"/>
    <col min="24" max="24" width="29.85546875" customWidth="1"/>
    <col min="25" max="25" width="29.42578125" customWidth="1"/>
    <col min="26" max="26" width="13.28515625" customWidth="1"/>
  </cols>
  <sheetData>
    <row r="1" spans="1:26" ht="48.75" customHeight="1">
      <c r="A1" s="1008" t="s">
        <v>26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</row>
    <row r="2" spans="1:26" ht="39" customHeight="1">
      <c r="A2" s="1008" t="s">
        <v>266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</row>
    <row r="3" spans="1:26" ht="8.25" customHeight="1">
      <c r="A3" s="1009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</row>
    <row r="4" spans="1:26" ht="36" customHeight="1" thickBot="1">
      <c r="A4" s="1010" t="s">
        <v>27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598"/>
      <c r="Y4" s="598"/>
    </row>
    <row r="5" spans="1:26" s="554" customFormat="1" ht="39.950000000000003" customHeight="1" thickBot="1">
      <c r="A5" s="599" t="s">
        <v>0</v>
      </c>
      <c r="B5" s="600"/>
      <c r="C5" s="600"/>
      <c r="D5" s="600"/>
      <c r="E5" s="600"/>
      <c r="F5" s="600"/>
      <c r="G5" s="600"/>
      <c r="H5" s="600"/>
      <c r="I5" s="600"/>
      <c r="J5" s="601"/>
      <c r="K5" s="601"/>
      <c r="L5" s="600"/>
      <c r="M5" s="1011" t="s">
        <v>28</v>
      </c>
      <c r="N5" s="1012"/>
      <c r="O5" s="602"/>
      <c r="P5" s="600"/>
      <c r="Q5" s="602"/>
      <c r="R5" s="602"/>
      <c r="S5" s="602"/>
      <c r="T5" s="602"/>
      <c r="U5" s="602"/>
      <c r="V5" s="603"/>
      <c r="W5" s="599" t="s">
        <v>20</v>
      </c>
      <c r="X5" s="572"/>
      <c r="Y5" s="574"/>
      <c r="Z5" s="575"/>
    </row>
    <row r="6" spans="1:26" s="554" customFormat="1" ht="39.950000000000003" customHeight="1" thickBot="1">
      <c r="A6" s="604" t="s">
        <v>26</v>
      </c>
      <c r="B6" s="605"/>
      <c r="C6" s="605"/>
      <c r="D6" s="605"/>
      <c r="E6" s="605"/>
      <c r="F6" s="605"/>
      <c r="G6" s="605"/>
      <c r="H6" s="605"/>
      <c r="I6" s="605"/>
      <c r="J6" s="606"/>
      <c r="K6" s="606"/>
      <c r="L6" s="605"/>
      <c r="M6" s="1013" t="s">
        <v>2</v>
      </c>
      <c r="N6" s="1014"/>
      <c r="O6" s="608"/>
      <c r="P6" s="606"/>
      <c r="Q6" s="606"/>
      <c r="R6" s="606"/>
      <c r="S6" s="606"/>
      <c r="T6" s="602"/>
      <c r="U6" s="602"/>
      <c r="V6" s="609"/>
      <c r="W6" s="610"/>
      <c r="X6" s="568"/>
      <c r="Y6" s="576"/>
      <c r="Z6" s="575"/>
    </row>
    <row r="7" spans="1:26" s="554" customFormat="1" ht="39.950000000000003" customHeight="1" thickBot="1">
      <c r="A7" s="611" t="s">
        <v>267</v>
      </c>
      <c r="B7" s="612"/>
      <c r="C7" s="612"/>
      <c r="D7" s="612"/>
      <c r="E7" s="612"/>
      <c r="F7" s="612"/>
      <c r="G7" s="612"/>
      <c r="H7" s="612"/>
      <c r="I7" s="612"/>
      <c r="J7" s="613"/>
      <c r="K7" s="613"/>
      <c r="L7" s="612"/>
      <c r="M7" s="995" t="s">
        <v>67</v>
      </c>
      <c r="N7" s="996"/>
      <c r="O7" s="997"/>
      <c r="P7" s="996"/>
      <c r="Q7" s="996"/>
      <c r="R7" s="996"/>
      <c r="S7" s="614"/>
      <c r="T7" s="602"/>
      <c r="U7" s="602"/>
      <c r="V7" s="615"/>
      <c r="W7" s="616" t="s">
        <v>275</v>
      </c>
      <c r="X7" s="578"/>
      <c r="Y7" s="577"/>
      <c r="Z7" s="575"/>
    </row>
    <row r="8" spans="1:26" s="554" customFormat="1" ht="39.950000000000003" customHeight="1">
      <c r="A8" s="617" t="s">
        <v>34</v>
      </c>
      <c r="B8" s="618"/>
      <c r="C8" s="618"/>
      <c r="D8" s="618"/>
      <c r="E8" s="618"/>
      <c r="F8" s="618"/>
      <c r="G8" s="618"/>
      <c r="H8" s="618"/>
      <c r="I8" s="618"/>
      <c r="J8" s="619"/>
      <c r="K8" s="619"/>
      <c r="L8" s="618"/>
      <c r="M8" s="998" t="s">
        <v>36</v>
      </c>
      <c r="N8" s="999"/>
      <c r="O8" s="516" t="s">
        <v>64</v>
      </c>
      <c r="P8" s="663"/>
      <c r="Q8" s="663"/>
      <c r="R8" s="663"/>
      <c r="S8" s="602"/>
      <c r="T8" s="602"/>
      <c r="U8" s="620"/>
      <c r="V8" s="620"/>
      <c r="W8" s="601"/>
      <c r="X8" s="571"/>
      <c r="Y8" s="573"/>
      <c r="Z8" s="575"/>
    </row>
    <row r="9" spans="1:26" s="554" customFormat="1" ht="39.950000000000003" customHeight="1">
      <c r="A9" s="621" t="s">
        <v>64</v>
      </c>
      <c r="B9" s="605"/>
      <c r="C9" s="605"/>
      <c r="D9" s="605"/>
      <c r="E9" s="605"/>
      <c r="F9" s="605"/>
      <c r="G9" s="605"/>
      <c r="H9" s="605"/>
      <c r="I9" s="605"/>
      <c r="J9" s="622"/>
      <c r="K9" s="622"/>
      <c r="L9" s="605"/>
      <c r="M9" s="607"/>
      <c r="N9" s="605"/>
      <c r="O9" s="623" t="s">
        <v>65</v>
      </c>
      <c r="P9" s="608"/>
      <c r="Q9" s="608"/>
      <c r="R9" s="608"/>
      <c r="S9" s="608"/>
      <c r="T9" s="608"/>
      <c r="U9" s="624"/>
      <c r="V9" s="624"/>
      <c r="W9" s="606"/>
      <c r="X9" s="569"/>
      <c r="Y9" s="579"/>
      <c r="Z9" s="575"/>
    </row>
    <row r="10" spans="1:26" s="554" customFormat="1" ht="34.5" customHeight="1" thickBot="1">
      <c r="A10" s="621" t="s">
        <v>65</v>
      </c>
      <c r="B10" s="605"/>
      <c r="C10" s="605"/>
      <c r="D10" s="605"/>
      <c r="E10" s="605"/>
      <c r="F10" s="605"/>
      <c r="G10" s="605"/>
      <c r="H10" s="605"/>
      <c r="I10" s="605"/>
      <c r="J10" s="622"/>
      <c r="K10" s="622"/>
      <c r="L10" s="605"/>
      <c r="M10" s="625" t="s">
        <v>38</v>
      </c>
      <c r="N10" s="626"/>
      <c r="O10" s="627"/>
      <c r="P10" s="1000"/>
      <c r="Q10" s="1000"/>
      <c r="R10" s="1000"/>
      <c r="S10" s="1000"/>
      <c r="T10" s="1000"/>
      <c r="U10" s="627"/>
      <c r="V10" s="616" t="s">
        <v>276</v>
      </c>
      <c r="W10" s="627"/>
      <c r="X10" s="580"/>
      <c r="Y10" s="581"/>
      <c r="Z10" s="575"/>
    </row>
    <row r="11" spans="1:26" s="554" customFormat="1" ht="36" customHeight="1">
      <c r="A11" s="621" t="s">
        <v>66</v>
      </c>
      <c r="B11" s="623"/>
      <c r="C11" s="623"/>
      <c r="D11" s="623"/>
      <c r="E11" s="623"/>
      <c r="F11" s="623"/>
      <c r="G11" s="623"/>
      <c r="H11" s="605"/>
      <c r="I11" s="608"/>
      <c r="J11" s="608"/>
      <c r="K11" s="622"/>
      <c r="L11" s="605"/>
      <c r="M11" s="628" t="s">
        <v>39</v>
      </c>
      <c r="N11" s="608"/>
      <c r="O11" s="605"/>
      <c r="P11" s="608" t="s">
        <v>40</v>
      </c>
      <c r="Q11" s="608"/>
      <c r="R11" s="608"/>
      <c r="S11" s="608"/>
      <c r="T11" s="608"/>
      <c r="U11" s="608"/>
      <c r="V11" s="608"/>
      <c r="W11" s="629"/>
      <c r="X11" s="570"/>
      <c r="Y11" s="582"/>
      <c r="Z11" s="575"/>
    </row>
    <row r="12" spans="1:26" s="554" customFormat="1" ht="34.5" customHeight="1">
      <c r="A12" s="621" t="s">
        <v>63</v>
      </c>
      <c r="B12" s="623"/>
      <c r="C12" s="623"/>
      <c r="D12" s="623"/>
      <c r="E12" s="623"/>
      <c r="F12" s="623"/>
      <c r="G12" s="623"/>
      <c r="H12" s="605"/>
      <c r="I12" s="608"/>
      <c r="J12" s="608"/>
      <c r="K12" s="622"/>
      <c r="L12" s="605"/>
      <c r="M12" s="628" t="s">
        <v>37</v>
      </c>
      <c r="N12" s="608"/>
      <c r="O12" s="608"/>
      <c r="P12" s="608" t="s">
        <v>30</v>
      </c>
      <c r="Q12" s="608"/>
      <c r="R12" s="608"/>
      <c r="S12" s="608"/>
      <c r="T12" s="608"/>
      <c r="U12" s="608"/>
      <c r="V12" s="608"/>
      <c r="W12" s="608"/>
      <c r="X12" s="569"/>
      <c r="Y12" s="579"/>
      <c r="Z12" s="575"/>
    </row>
    <row r="13" spans="1:26" s="554" customFormat="1" ht="39.950000000000003" customHeight="1">
      <c r="A13" s="617" t="s">
        <v>35</v>
      </c>
      <c r="B13" s="630"/>
      <c r="C13" s="630"/>
      <c r="D13" s="630"/>
      <c r="E13" s="630"/>
      <c r="F13" s="630"/>
      <c r="G13" s="630"/>
      <c r="H13" s="618"/>
      <c r="I13" s="627"/>
      <c r="J13" s="619"/>
      <c r="K13" s="619"/>
      <c r="L13" s="631"/>
      <c r="M13" s="608" t="s">
        <v>3</v>
      </c>
      <c r="N13" s="608"/>
      <c r="O13" s="608"/>
      <c r="P13" s="608" t="s">
        <v>76</v>
      </c>
      <c r="Q13" s="608"/>
      <c r="R13" s="608"/>
      <c r="S13" s="608"/>
      <c r="T13" s="608"/>
      <c r="U13" s="608"/>
      <c r="V13" s="608"/>
      <c r="W13" s="608"/>
      <c r="X13" s="568"/>
      <c r="Y13" s="576"/>
      <c r="Z13" s="575"/>
    </row>
    <row r="14" spans="1:26" s="554" customFormat="1" ht="39.950000000000003" customHeight="1">
      <c r="A14" s="621" t="s">
        <v>62</v>
      </c>
      <c r="B14" s="623"/>
      <c r="C14" s="623"/>
      <c r="D14" s="623"/>
      <c r="E14" s="623"/>
      <c r="F14" s="623"/>
      <c r="G14" s="623"/>
      <c r="H14" s="605"/>
      <c r="I14" s="608"/>
      <c r="J14" s="608"/>
      <c r="K14" s="622"/>
      <c r="L14" s="632"/>
      <c r="M14" s="608" t="s">
        <v>4</v>
      </c>
      <c r="N14" s="496"/>
      <c r="O14" s="608"/>
      <c r="P14" s="608"/>
      <c r="Q14" s="608"/>
      <c r="R14" s="608"/>
      <c r="S14" s="608"/>
      <c r="T14" s="608"/>
      <c r="U14" s="608"/>
      <c r="V14" s="608"/>
      <c r="W14" s="608"/>
      <c r="X14" s="568"/>
      <c r="Y14" s="576"/>
      <c r="Z14" s="575"/>
    </row>
    <row r="15" spans="1:26" s="554" customFormat="1" ht="39.950000000000003" customHeight="1">
      <c r="A15" s="621" t="s">
        <v>63</v>
      </c>
      <c r="B15" s="623"/>
      <c r="C15" s="623"/>
      <c r="D15" s="623"/>
      <c r="E15" s="623"/>
      <c r="F15" s="633"/>
      <c r="G15" s="623"/>
      <c r="H15" s="605"/>
      <c r="I15" s="608"/>
      <c r="J15" s="608"/>
      <c r="K15" s="622"/>
      <c r="L15" s="632"/>
      <c r="M15" s="608" t="s">
        <v>5</v>
      </c>
      <c r="N15" s="608"/>
      <c r="O15" s="605"/>
      <c r="P15" s="608" t="s">
        <v>31</v>
      </c>
      <c r="Q15" s="608"/>
      <c r="R15" s="608"/>
      <c r="S15" s="608"/>
      <c r="T15" s="608"/>
      <c r="U15" s="608"/>
      <c r="V15" s="608"/>
      <c r="W15" s="608"/>
      <c r="X15" s="568"/>
      <c r="Y15" s="576"/>
      <c r="Z15" s="575"/>
    </row>
    <row r="16" spans="1:26" s="554" customFormat="1" ht="33.75" customHeight="1">
      <c r="A16" s="634"/>
      <c r="B16" s="635"/>
      <c r="C16" s="635"/>
      <c r="D16" s="635"/>
      <c r="E16" s="635"/>
      <c r="F16" s="635"/>
      <c r="G16" s="635"/>
      <c r="H16" s="612"/>
      <c r="I16" s="636"/>
      <c r="J16" s="636"/>
      <c r="K16" s="613"/>
      <c r="L16" s="637"/>
      <c r="M16" s="636" t="s">
        <v>68</v>
      </c>
      <c r="N16" s="636"/>
      <c r="O16" s="612"/>
      <c r="P16" s="636"/>
      <c r="Q16" s="636"/>
      <c r="R16" s="636"/>
      <c r="S16" s="636"/>
      <c r="T16" s="636"/>
      <c r="U16" s="636"/>
      <c r="V16" s="636"/>
      <c r="W16" s="636"/>
      <c r="X16" s="583"/>
      <c r="Y16" s="584"/>
      <c r="Z16" s="575"/>
    </row>
    <row r="17" spans="1:26" ht="24.95" customHeight="1">
      <c r="A17" s="638"/>
      <c r="B17" s="639"/>
      <c r="C17" s="640"/>
      <c r="D17" s="640"/>
      <c r="E17" s="640"/>
      <c r="F17" s="640"/>
      <c r="G17" s="641"/>
      <c r="H17" s="638" t="s">
        <v>81</v>
      </c>
      <c r="I17" s="639"/>
      <c r="J17" s="608"/>
      <c r="K17" s="605"/>
      <c r="L17" s="608"/>
      <c r="M17" s="605"/>
      <c r="N17" s="605"/>
      <c r="O17" s="605"/>
      <c r="P17" s="605"/>
      <c r="Q17" s="642" t="s">
        <v>32</v>
      </c>
      <c r="R17" s="605"/>
      <c r="S17" s="605"/>
      <c r="T17" s="605"/>
      <c r="U17" s="643"/>
      <c r="V17" s="643"/>
      <c r="W17" s="643"/>
      <c r="X17" s="585"/>
      <c r="Y17" s="586"/>
      <c r="Z17" s="587"/>
    </row>
    <row r="18" spans="1:26" ht="24.95" customHeight="1">
      <c r="A18" s="644"/>
      <c r="B18" s="639"/>
      <c r="C18" s="640"/>
      <c r="D18" s="640"/>
      <c r="E18" s="640"/>
      <c r="F18" s="645"/>
      <c r="G18" s="646"/>
      <c r="H18" s="607" t="s">
        <v>79</v>
      </c>
      <c r="I18" s="639"/>
      <c r="J18" s="608"/>
      <c r="K18" s="605"/>
      <c r="L18" s="608"/>
      <c r="M18" s="605"/>
      <c r="N18" s="605"/>
      <c r="O18" s="605"/>
      <c r="P18" s="605"/>
      <c r="Q18" s="628" t="s">
        <v>272</v>
      </c>
      <c r="R18" s="605"/>
      <c r="S18" s="605"/>
      <c r="T18" s="605"/>
      <c r="U18" s="643"/>
      <c r="V18" s="643"/>
      <c r="W18" s="643"/>
      <c r="X18" s="585"/>
      <c r="Y18" s="586"/>
      <c r="Z18" s="587"/>
    </row>
    <row r="19" spans="1:26" ht="24.95" customHeight="1">
      <c r="A19" s="644"/>
      <c r="B19" s="647"/>
      <c r="C19" s="645"/>
      <c r="D19" s="645"/>
      <c r="E19" s="645"/>
      <c r="F19" s="647"/>
      <c r="G19" s="648"/>
      <c r="H19" s="607"/>
      <c r="I19" s="605"/>
      <c r="J19" s="608"/>
      <c r="K19" s="608"/>
      <c r="L19" s="608"/>
      <c r="M19" s="608"/>
      <c r="N19" s="608"/>
      <c r="O19" s="605"/>
      <c r="P19" s="605"/>
      <c r="Q19" s="649" t="s">
        <v>137</v>
      </c>
      <c r="R19" s="608"/>
      <c r="S19" s="608"/>
      <c r="T19" s="608"/>
      <c r="U19" s="643"/>
      <c r="V19" s="643"/>
      <c r="W19" s="643"/>
      <c r="X19" s="585"/>
      <c r="Y19" s="586"/>
      <c r="Z19" s="587"/>
    </row>
    <row r="20" spans="1:26" ht="24.95" customHeight="1">
      <c r="A20" s="644"/>
      <c r="B20" s="647"/>
      <c r="C20" s="645"/>
      <c r="D20" s="645"/>
      <c r="E20" s="645"/>
      <c r="F20" s="647"/>
      <c r="G20" s="648"/>
      <c r="H20" s="607" t="s">
        <v>80</v>
      </c>
      <c r="I20" s="605"/>
      <c r="J20" s="650"/>
      <c r="K20" s="608"/>
      <c r="L20" s="608"/>
      <c r="M20" s="608"/>
      <c r="N20" s="608"/>
      <c r="O20" s="605"/>
      <c r="P20" s="605"/>
      <c r="Q20" s="628" t="s">
        <v>274</v>
      </c>
      <c r="R20" s="605"/>
      <c r="S20" s="605"/>
      <c r="T20" s="608"/>
      <c r="U20" s="643"/>
      <c r="V20" s="643"/>
      <c r="W20" s="643"/>
      <c r="X20" s="585"/>
      <c r="Y20" s="586"/>
      <c r="Z20" s="587"/>
    </row>
    <row r="21" spans="1:26" ht="24.95" customHeight="1">
      <c r="A21" s="644"/>
      <c r="B21" s="647"/>
      <c r="C21" s="645"/>
      <c r="D21" s="645"/>
      <c r="E21" s="645"/>
      <c r="F21" s="647"/>
      <c r="G21" s="648"/>
      <c r="H21" s="607" t="s">
        <v>247</v>
      </c>
      <c r="I21" s="605"/>
      <c r="J21" s="650"/>
      <c r="K21" s="608"/>
      <c r="L21" s="608"/>
      <c r="M21" s="608"/>
      <c r="N21" s="608"/>
      <c r="O21" s="605"/>
      <c r="P21" s="605"/>
      <c r="Q21" s="628"/>
      <c r="R21" s="605"/>
      <c r="S21" s="605"/>
      <c r="T21" s="608"/>
      <c r="U21" s="643"/>
      <c r="V21" s="643"/>
      <c r="W21" s="643"/>
      <c r="X21" s="585"/>
      <c r="Y21" s="586"/>
      <c r="Z21" s="587"/>
    </row>
    <row r="22" spans="1:26" ht="24.95" customHeight="1">
      <c r="A22" s="644"/>
      <c r="B22" s="647"/>
      <c r="C22" s="645"/>
      <c r="D22" s="645"/>
      <c r="E22" s="645"/>
      <c r="F22" s="647"/>
      <c r="G22" s="647"/>
      <c r="H22" s="1001" t="s">
        <v>24</v>
      </c>
      <c r="I22" s="1002"/>
      <c r="J22" s="547">
        <v>36</v>
      </c>
      <c r="K22" s="547">
        <v>38</v>
      </c>
      <c r="L22" s="547">
        <v>40</v>
      </c>
      <c r="M22" s="547">
        <v>42</v>
      </c>
      <c r="N22" s="547">
        <v>44</v>
      </c>
      <c r="O22" s="558" t="s">
        <v>11</v>
      </c>
      <c r="P22" s="605"/>
      <c r="Q22" s="628"/>
      <c r="R22" s="605"/>
      <c r="S22" s="605"/>
      <c r="T22" s="605"/>
      <c r="U22" s="643"/>
      <c r="V22" s="643"/>
      <c r="W22" s="643"/>
      <c r="X22" s="13"/>
      <c r="Y22" s="57"/>
    </row>
    <row r="23" spans="1:26" ht="24.95" customHeight="1">
      <c r="A23" s="644"/>
      <c r="B23" s="647"/>
      <c r="C23" s="647"/>
      <c r="D23" s="647"/>
      <c r="E23" s="647"/>
      <c r="F23" s="647"/>
      <c r="G23" s="647"/>
      <c r="H23" s="556" t="s">
        <v>55</v>
      </c>
      <c r="I23" s="651"/>
      <c r="J23" s="671">
        <v>1</v>
      </c>
      <c r="K23" s="671">
        <v>1</v>
      </c>
      <c r="L23" s="671">
        <v>2</v>
      </c>
      <c r="M23" s="671">
        <v>1</v>
      </c>
      <c r="N23" s="671">
        <v>1</v>
      </c>
      <c r="O23" s="680">
        <f>SUM(J23:N23)</f>
        <v>6</v>
      </c>
      <c r="P23" s="605"/>
      <c r="Q23" s="628"/>
      <c r="R23" s="605"/>
      <c r="S23" s="605"/>
      <c r="T23" s="605"/>
      <c r="U23" s="643"/>
      <c r="V23" s="643"/>
      <c r="W23" s="643"/>
      <c r="X23" s="13"/>
      <c r="Y23" s="57"/>
    </row>
    <row r="24" spans="1:26" ht="24.95" customHeight="1">
      <c r="A24" s="644"/>
      <c r="B24" s="647"/>
      <c r="C24" s="647"/>
      <c r="D24" s="647"/>
      <c r="E24" s="647"/>
      <c r="F24" s="647"/>
      <c r="G24" s="647"/>
      <c r="H24" s="556" t="s">
        <v>199</v>
      </c>
      <c r="I24" s="651"/>
      <c r="J24" s="671">
        <v>0</v>
      </c>
      <c r="K24" s="671">
        <v>1</v>
      </c>
      <c r="L24" s="671">
        <v>2</v>
      </c>
      <c r="M24" s="671">
        <v>2</v>
      </c>
      <c r="N24" s="671">
        <v>1</v>
      </c>
      <c r="O24" s="676">
        <f>SUM(J24:N24)</f>
        <v>6</v>
      </c>
      <c r="P24" s="605"/>
      <c r="Q24" s="628"/>
      <c r="R24" s="605"/>
      <c r="S24" s="605"/>
      <c r="T24" s="605"/>
      <c r="U24" s="643"/>
      <c r="V24" s="643"/>
      <c r="W24" s="643"/>
      <c r="X24" s="13"/>
      <c r="Y24" s="57"/>
    </row>
    <row r="25" spans="1:26" ht="24.95" customHeight="1">
      <c r="A25" s="644"/>
      <c r="B25" s="647"/>
      <c r="C25" s="647"/>
      <c r="D25" s="647"/>
      <c r="E25" s="647"/>
      <c r="F25" s="647"/>
      <c r="G25" s="647"/>
      <c r="H25" s="556" t="s">
        <v>107</v>
      </c>
      <c r="I25" s="651"/>
      <c r="J25" s="671">
        <v>1</v>
      </c>
      <c r="K25" s="671">
        <v>1</v>
      </c>
      <c r="L25" s="671">
        <v>1</v>
      </c>
      <c r="M25" s="671">
        <v>1</v>
      </c>
      <c r="N25" s="671">
        <v>0</v>
      </c>
      <c r="O25" s="676">
        <f>SUM(J25:N25)</f>
        <v>4</v>
      </c>
      <c r="P25" s="605"/>
      <c r="Q25" s="628"/>
      <c r="R25" s="605"/>
      <c r="S25" s="605"/>
      <c r="T25" s="605"/>
      <c r="U25" s="643"/>
      <c r="V25" s="643"/>
      <c r="W25" s="643"/>
      <c r="X25" s="13"/>
      <c r="Y25" s="57"/>
    </row>
    <row r="26" spans="1:26" ht="24.95" customHeight="1">
      <c r="A26" s="644"/>
      <c r="B26" s="647"/>
      <c r="C26" s="647"/>
      <c r="D26" s="647"/>
      <c r="E26" s="647"/>
      <c r="F26" s="647"/>
      <c r="G26" s="647"/>
      <c r="H26" s="547"/>
      <c r="I26" s="652"/>
      <c r="J26" s="547"/>
      <c r="K26" s="547"/>
      <c r="L26" s="549"/>
      <c r="M26" s="547"/>
      <c r="N26" s="547"/>
      <c r="O26" s="549"/>
      <c r="P26" s="605"/>
      <c r="Q26" s="628"/>
      <c r="R26" s="605"/>
      <c r="S26" s="605"/>
      <c r="T26" s="605"/>
      <c r="U26" s="643"/>
      <c r="V26" s="643"/>
      <c r="W26" s="643"/>
      <c r="X26" s="13"/>
      <c r="Y26" s="57"/>
    </row>
    <row r="27" spans="1:26" ht="24.95" customHeight="1">
      <c r="A27" s="644"/>
      <c r="B27" s="647"/>
      <c r="C27" s="647"/>
      <c r="D27" s="647"/>
      <c r="E27" s="647"/>
      <c r="F27" s="647"/>
      <c r="G27" s="647"/>
      <c r="H27" s="653" t="s">
        <v>6</v>
      </c>
      <c r="I27" s="654" t="s">
        <v>165</v>
      </c>
      <c r="J27" s="655">
        <v>8</v>
      </c>
      <c r="K27" s="608" t="s">
        <v>17</v>
      </c>
      <c r="L27" s="608"/>
      <c r="M27" s="608"/>
      <c r="N27" s="608"/>
      <c r="O27" s="549">
        <f>SUM(O23:O26)</f>
        <v>16</v>
      </c>
      <c r="P27" s="605"/>
      <c r="Q27" s="628"/>
      <c r="R27" s="605"/>
      <c r="S27" s="605"/>
      <c r="T27" s="605"/>
      <c r="U27" s="643"/>
      <c r="V27" s="643"/>
      <c r="W27" s="643"/>
      <c r="X27" s="13"/>
      <c r="Y27" s="57"/>
    </row>
    <row r="28" spans="1:26" ht="24.95" customHeight="1">
      <c r="A28" s="644"/>
      <c r="B28" s="647"/>
      <c r="C28" s="647"/>
      <c r="D28" s="647"/>
      <c r="E28" s="647"/>
      <c r="F28" s="647"/>
      <c r="G28" s="647"/>
      <c r="H28" s="628" t="s">
        <v>7</v>
      </c>
      <c r="I28" s="624" t="s">
        <v>1</v>
      </c>
      <c r="J28" s="656">
        <v>6.8</v>
      </c>
      <c r="K28" s="608" t="s">
        <v>17</v>
      </c>
      <c r="L28" s="608"/>
      <c r="M28" s="608"/>
      <c r="N28" s="608"/>
      <c r="O28" s="608"/>
      <c r="P28" s="605"/>
      <c r="Q28" s="628"/>
      <c r="R28" s="605"/>
      <c r="S28" s="605"/>
      <c r="T28" s="605"/>
      <c r="U28" s="643"/>
      <c r="V28" s="643"/>
      <c r="W28" s="643"/>
      <c r="X28" s="13"/>
      <c r="Y28" s="57"/>
    </row>
    <row r="29" spans="1:26" ht="24.95" customHeight="1">
      <c r="A29" s="644"/>
      <c r="B29" s="647"/>
      <c r="C29" s="647"/>
      <c r="D29" s="647"/>
      <c r="E29" s="647"/>
      <c r="F29" s="647"/>
      <c r="G29" s="647"/>
      <c r="H29" s="628" t="s">
        <v>8</v>
      </c>
      <c r="I29" s="624" t="s">
        <v>1</v>
      </c>
      <c r="J29" s="606" t="s">
        <v>273</v>
      </c>
      <c r="K29" s="629"/>
      <c r="L29" s="496"/>
      <c r="M29" s="496"/>
      <c r="N29" s="496"/>
      <c r="O29" s="657"/>
      <c r="P29" s="605"/>
      <c r="Q29" s="628"/>
      <c r="R29" s="605"/>
      <c r="S29" s="605"/>
      <c r="T29" s="605"/>
      <c r="U29" s="643"/>
      <c r="V29" s="643"/>
      <c r="W29" s="643"/>
      <c r="X29" s="13"/>
      <c r="Y29" s="57"/>
    </row>
    <row r="30" spans="1:26" ht="24.95" customHeight="1">
      <c r="A30" s="53"/>
      <c r="B30" s="12"/>
      <c r="C30" s="12"/>
      <c r="D30" s="12"/>
      <c r="E30" s="12"/>
      <c r="F30" s="12"/>
      <c r="G30" s="12"/>
      <c r="H30" s="533"/>
      <c r="I30" s="534"/>
      <c r="J30" s="553"/>
      <c r="K30" s="550"/>
      <c r="L30" s="550"/>
      <c r="M30" s="550"/>
      <c r="N30" s="550"/>
      <c r="O30" s="551"/>
      <c r="P30" s="552"/>
      <c r="Q30" s="537"/>
      <c r="R30" s="552"/>
      <c r="S30" s="552"/>
      <c r="T30" s="552"/>
      <c r="U30" s="15"/>
      <c r="V30" s="15"/>
      <c r="W30" s="15"/>
      <c r="X30" s="13"/>
      <c r="Y30" s="57"/>
    </row>
    <row r="31" spans="1:26" s="197" customFormat="1" ht="48.75" customHeight="1">
      <c r="A31" s="354" t="s">
        <v>48</v>
      </c>
      <c r="B31" s="354" t="s">
        <v>49</v>
      </c>
      <c r="C31" s="354" t="s">
        <v>260</v>
      </c>
      <c r="D31" s="354" t="s">
        <v>52</v>
      </c>
      <c r="E31" s="354"/>
      <c r="F31" s="559"/>
      <c r="G31" s="1003" t="s">
        <v>9</v>
      </c>
      <c r="H31" s="1004" t="s">
        <v>24</v>
      </c>
      <c r="I31" s="1005"/>
      <c r="J31" s="1005"/>
      <c r="K31" s="1005"/>
      <c r="L31" s="1005"/>
      <c r="M31" s="1005"/>
      <c r="N31" s="1005"/>
      <c r="O31" s="1005"/>
      <c r="P31" s="1005"/>
      <c r="Q31" s="1006"/>
      <c r="R31" s="354" t="s">
        <v>10</v>
      </c>
      <c r="S31" s="1007" t="s">
        <v>25</v>
      </c>
      <c r="T31" s="1007"/>
      <c r="U31" s="1007"/>
      <c r="V31" s="354" t="s">
        <v>11</v>
      </c>
      <c r="W31" s="354" t="s">
        <v>11</v>
      </c>
      <c r="X31" s="353" t="s">
        <v>16</v>
      </c>
      <c r="Y31" s="353" t="s">
        <v>18</v>
      </c>
    </row>
    <row r="32" spans="1:26" s="197" customFormat="1" ht="45" customHeight="1">
      <c r="A32" s="560" t="s">
        <v>12</v>
      </c>
      <c r="B32" s="561" t="s">
        <v>12</v>
      </c>
      <c r="C32" s="561" t="s">
        <v>165</v>
      </c>
      <c r="D32" s="562" t="s">
        <v>53</v>
      </c>
      <c r="E32" s="559"/>
      <c r="F32" s="559"/>
      <c r="G32" s="1003"/>
      <c r="H32" s="675">
        <v>36</v>
      </c>
      <c r="I32" s="675">
        <v>38</v>
      </c>
      <c r="J32" s="675">
        <v>40</v>
      </c>
      <c r="K32" s="675">
        <v>42</v>
      </c>
      <c r="L32" s="675">
        <v>44</v>
      </c>
      <c r="M32" s="353"/>
      <c r="N32" s="563"/>
      <c r="O32" s="354"/>
      <c r="P32" s="354"/>
      <c r="Q32" s="354"/>
      <c r="R32" s="561" t="s">
        <v>13</v>
      </c>
      <c r="S32" s="1007"/>
      <c r="T32" s="1007"/>
      <c r="U32" s="1007"/>
      <c r="V32" s="354" t="s">
        <v>14</v>
      </c>
      <c r="W32" s="354" t="s">
        <v>15</v>
      </c>
      <c r="X32" s="353" t="s">
        <v>17</v>
      </c>
      <c r="Y32" s="353" t="s">
        <v>17</v>
      </c>
    </row>
    <row r="33" spans="1:25" s="197" customFormat="1" ht="51.95" customHeight="1">
      <c r="A33" s="993" t="s">
        <v>268</v>
      </c>
      <c r="B33" s="958">
        <v>102082</v>
      </c>
      <c r="C33" s="962">
        <v>2</v>
      </c>
      <c r="D33" s="994" t="s">
        <v>155</v>
      </c>
      <c r="E33" s="893"/>
      <c r="F33" s="893"/>
      <c r="G33" s="674" t="s">
        <v>55</v>
      </c>
      <c r="H33" s="672">
        <v>1</v>
      </c>
      <c r="I33" s="672">
        <v>1</v>
      </c>
      <c r="J33" s="672">
        <v>2</v>
      </c>
      <c r="K33" s="672">
        <v>1</v>
      </c>
      <c r="L33" s="672">
        <v>1</v>
      </c>
      <c r="M33" s="594"/>
      <c r="N33" s="481"/>
      <c r="O33" s="353"/>
      <c r="P33" s="353"/>
      <c r="Q33" s="353"/>
      <c r="R33" s="987">
        <v>16</v>
      </c>
      <c r="S33" s="987">
        <v>2188</v>
      </c>
      <c r="T33" s="990"/>
      <c r="U33" s="973">
        <v>3687</v>
      </c>
      <c r="V33" s="965">
        <v>1500</v>
      </c>
      <c r="W33" s="965">
        <f>V33*R33</f>
        <v>24000</v>
      </c>
      <c r="X33" s="976">
        <f>V33*J28</f>
        <v>10200</v>
      </c>
      <c r="Y33" s="976">
        <f>V33*J27</f>
        <v>12000</v>
      </c>
    </row>
    <row r="34" spans="1:25" s="197" customFormat="1" ht="51.95" customHeight="1">
      <c r="A34" s="993"/>
      <c r="B34" s="958"/>
      <c r="C34" s="962"/>
      <c r="D34" s="994"/>
      <c r="E34" s="893"/>
      <c r="F34" s="893"/>
      <c r="G34" s="674" t="s">
        <v>199</v>
      </c>
      <c r="H34" s="672">
        <v>0</v>
      </c>
      <c r="I34" s="672">
        <v>1</v>
      </c>
      <c r="J34" s="672">
        <v>2</v>
      </c>
      <c r="K34" s="672">
        <v>2</v>
      </c>
      <c r="L34" s="672">
        <v>1</v>
      </c>
      <c r="M34" s="594"/>
      <c r="N34" s="481"/>
      <c r="O34" s="481"/>
      <c r="P34" s="481"/>
      <c r="Q34" s="481"/>
      <c r="R34" s="988"/>
      <c r="S34" s="988"/>
      <c r="T34" s="991"/>
      <c r="U34" s="974"/>
      <c r="V34" s="963"/>
      <c r="W34" s="963"/>
      <c r="X34" s="977"/>
      <c r="Y34" s="977"/>
    </row>
    <row r="35" spans="1:25" s="197" customFormat="1" ht="51.95" customHeight="1">
      <c r="A35" s="993"/>
      <c r="B35" s="958"/>
      <c r="C35" s="962"/>
      <c r="D35" s="994"/>
      <c r="E35" s="893"/>
      <c r="F35" s="893"/>
      <c r="G35" s="674" t="s">
        <v>107</v>
      </c>
      <c r="H35" s="672">
        <v>1</v>
      </c>
      <c r="I35" s="672">
        <v>1</v>
      </c>
      <c r="J35" s="672">
        <v>1</v>
      </c>
      <c r="K35" s="672">
        <v>1</v>
      </c>
      <c r="L35" s="672">
        <v>0</v>
      </c>
      <c r="M35" s="594"/>
      <c r="N35" s="353"/>
      <c r="O35" s="353"/>
      <c r="P35" s="353"/>
      <c r="Q35" s="353"/>
      <c r="R35" s="988"/>
      <c r="S35" s="988"/>
      <c r="T35" s="991"/>
      <c r="U35" s="974"/>
      <c r="V35" s="963"/>
      <c r="W35" s="963"/>
      <c r="X35" s="977"/>
      <c r="Y35" s="977"/>
    </row>
    <row r="36" spans="1:25" s="197" customFormat="1" ht="51.95" customHeight="1">
      <c r="A36" s="993"/>
      <c r="B36" s="958"/>
      <c r="C36" s="962">
        <v>4</v>
      </c>
      <c r="D36" s="984" t="s">
        <v>191</v>
      </c>
      <c r="E36" s="893"/>
      <c r="F36" s="893"/>
      <c r="G36" s="674" t="s">
        <v>55</v>
      </c>
      <c r="H36" s="672">
        <v>1</v>
      </c>
      <c r="I36" s="672">
        <v>1</v>
      </c>
      <c r="J36" s="672">
        <v>2</v>
      </c>
      <c r="K36" s="672">
        <v>1</v>
      </c>
      <c r="L36" s="672">
        <v>1</v>
      </c>
      <c r="M36" s="594"/>
      <c r="N36" s="481"/>
      <c r="O36" s="353"/>
      <c r="P36" s="353"/>
      <c r="Q36" s="353"/>
      <c r="R36" s="987">
        <v>16</v>
      </c>
      <c r="S36" s="987">
        <v>3688</v>
      </c>
      <c r="T36" s="990"/>
      <c r="U36" s="973">
        <v>5512</v>
      </c>
      <c r="V36" s="965">
        <v>1825</v>
      </c>
      <c r="W36" s="965">
        <f>V36*R36</f>
        <v>29200</v>
      </c>
      <c r="X36" s="976">
        <f>V36*J28</f>
        <v>12410</v>
      </c>
      <c r="Y36" s="976">
        <f>V36*J27</f>
        <v>14600</v>
      </c>
    </row>
    <row r="37" spans="1:25" s="197" customFormat="1" ht="51.95" customHeight="1">
      <c r="A37" s="993"/>
      <c r="B37" s="958"/>
      <c r="C37" s="962"/>
      <c r="D37" s="985"/>
      <c r="E37" s="893"/>
      <c r="F37" s="893"/>
      <c r="G37" s="674" t="s">
        <v>199</v>
      </c>
      <c r="H37" s="672">
        <v>0</v>
      </c>
      <c r="I37" s="672">
        <v>1</v>
      </c>
      <c r="J37" s="672">
        <v>2</v>
      </c>
      <c r="K37" s="672">
        <v>2</v>
      </c>
      <c r="L37" s="672">
        <v>1</v>
      </c>
      <c r="M37" s="594"/>
      <c r="N37" s="481"/>
      <c r="O37" s="481"/>
      <c r="P37" s="481"/>
      <c r="Q37" s="481"/>
      <c r="R37" s="988"/>
      <c r="S37" s="988"/>
      <c r="T37" s="991"/>
      <c r="U37" s="974"/>
      <c r="V37" s="963"/>
      <c r="W37" s="963"/>
      <c r="X37" s="977"/>
      <c r="Y37" s="977"/>
    </row>
    <row r="38" spans="1:25" s="197" customFormat="1" ht="51.95" customHeight="1">
      <c r="A38" s="993"/>
      <c r="B38" s="958"/>
      <c r="C38" s="962"/>
      <c r="D38" s="986"/>
      <c r="E38" s="893"/>
      <c r="F38" s="893"/>
      <c r="G38" s="674" t="s">
        <v>107</v>
      </c>
      <c r="H38" s="672">
        <v>1</v>
      </c>
      <c r="I38" s="672">
        <v>1</v>
      </c>
      <c r="J38" s="672">
        <v>1</v>
      </c>
      <c r="K38" s="672">
        <v>1</v>
      </c>
      <c r="L38" s="672">
        <v>0</v>
      </c>
      <c r="M38" s="594"/>
      <c r="N38" s="353"/>
      <c r="O38" s="353"/>
      <c r="P38" s="353"/>
      <c r="Q38" s="353"/>
      <c r="R38" s="988"/>
      <c r="S38" s="988"/>
      <c r="T38" s="991"/>
      <c r="U38" s="974"/>
      <c r="V38" s="963"/>
      <c r="W38" s="963"/>
      <c r="X38" s="977"/>
      <c r="Y38" s="977"/>
    </row>
    <row r="39" spans="1:25" s="197" customFormat="1" ht="51.95" customHeight="1">
      <c r="A39" s="993"/>
      <c r="B39" s="958"/>
      <c r="C39" s="962"/>
      <c r="D39" s="984" t="s">
        <v>201</v>
      </c>
      <c r="E39" s="893"/>
      <c r="F39" s="893"/>
      <c r="G39" s="674" t="s">
        <v>55</v>
      </c>
      <c r="H39" s="672">
        <v>1</v>
      </c>
      <c r="I39" s="672">
        <v>1</v>
      </c>
      <c r="J39" s="672">
        <v>2</v>
      </c>
      <c r="K39" s="672">
        <v>1</v>
      </c>
      <c r="L39" s="672">
        <v>1</v>
      </c>
      <c r="M39" s="594"/>
      <c r="N39" s="481"/>
      <c r="O39" s="353"/>
      <c r="P39" s="353"/>
      <c r="Q39" s="353"/>
      <c r="R39" s="987">
        <v>16</v>
      </c>
      <c r="S39" s="987">
        <v>5513</v>
      </c>
      <c r="T39" s="990"/>
      <c r="U39" s="973">
        <v>6067</v>
      </c>
      <c r="V39" s="965">
        <v>555</v>
      </c>
      <c r="W39" s="965">
        <f>V39*R39</f>
        <v>8880</v>
      </c>
      <c r="X39" s="976">
        <f>V39*J28</f>
        <v>3774</v>
      </c>
      <c r="Y39" s="976">
        <f>V39*J27</f>
        <v>4440</v>
      </c>
    </row>
    <row r="40" spans="1:25" s="197" customFormat="1" ht="51.95" customHeight="1">
      <c r="A40" s="993"/>
      <c r="B40" s="958"/>
      <c r="C40" s="962"/>
      <c r="D40" s="985"/>
      <c r="E40" s="893"/>
      <c r="F40" s="893"/>
      <c r="G40" s="674" t="s">
        <v>199</v>
      </c>
      <c r="H40" s="672">
        <v>0</v>
      </c>
      <c r="I40" s="672">
        <v>1</v>
      </c>
      <c r="J40" s="672">
        <v>2</v>
      </c>
      <c r="K40" s="672">
        <v>2</v>
      </c>
      <c r="L40" s="672">
        <v>1</v>
      </c>
      <c r="M40" s="594"/>
      <c r="N40" s="481"/>
      <c r="O40" s="481"/>
      <c r="P40" s="481"/>
      <c r="Q40" s="481"/>
      <c r="R40" s="988"/>
      <c r="S40" s="988"/>
      <c r="T40" s="991"/>
      <c r="U40" s="974"/>
      <c r="V40" s="963"/>
      <c r="W40" s="963"/>
      <c r="X40" s="977"/>
      <c r="Y40" s="977"/>
    </row>
    <row r="41" spans="1:25" s="197" customFormat="1" ht="51.95" customHeight="1">
      <c r="A41" s="993"/>
      <c r="B41" s="958"/>
      <c r="C41" s="962"/>
      <c r="D41" s="986"/>
      <c r="E41" s="893"/>
      <c r="F41" s="893"/>
      <c r="G41" s="674" t="s">
        <v>107</v>
      </c>
      <c r="H41" s="672">
        <v>1</v>
      </c>
      <c r="I41" s="672">
        <v>1</v>
      </c>
      <c r="J41" s="672">
        <v>1</v>
      </c>
      <c r="K41" s="672">
        <v>1</v>
      </c>
      <c r="L41" s="672">
        <v>0</v>
      </c>
      <c r="M41" s="594"/>
      <c r="N41" s="353"/>
      <c r="O41" s="353"/>
      <c r="P41" s="353"/>
      <c r="Q41" s="353"/>
      <c r="R41" s="988"/>
      <c r="S41" s="988"/>
      <c r="T41" s="991"/>
      <c r="U41" s="974"/>
      <c r="V41" s="963"/>
      <c r="W41" s="963"/>
      <c r="X41" s="977"/>
      <c r="Y41" s="977"/>
    </row>
    <row r="42" spans="1:25" s="197" customFormat="1" ht="51.95" customHeight="1">
      <c r="A42" s="993"/>
      <c r="B42" s="958"/>
      <c r="C42" s="962"/>
      <c r="D42" s="984" t="s">
        <v>277</v>
      </c>
      <c r="E42" s="893"/>
      <c r="F42" s="893"/>
      <c r="G42" s="674" t="s">
        <v>55</v>
      </c>
      <c r="H42" s="672">
        <v>1</v>
      </c>
      <c r="I42" s="672">
        <v>1</v>
      </c>
      <c r="J42" s="672">
        <v>2</v>
      </c>
      <c r="K42" s="672">
        <v>1</v>
      </c>
      <c r="L42" s="672">
        <v>1</v>
      </c>
      <c r="M42" s="594"/>
      <c r="N42" s="481"/>
      <c r="O42" s="353"/>
      <c r="P42" s="353"/>
      <c r="Q42" s="353"/>
      <c r="R42" s="987">
        <v>16</v>
      </c>
      <c r="S42" s="987">
        <v>6068</v>
      </c>
      <c r="T42" s="990"/>
      <c r="U42" s="973">
        <v>6287</v>
      </c>
      <c r="V42" s="965">
        <v>220</v>
      </c>
      <c r="W42" s="965">
        <f>V42*R42</f>
        <v>3520</v>
      </c>
      <c r="X42" s="976">
        <f>V42*J28</f>
        <v>1496</v>
      </c>
      <c r="Y42" s="976">
        <f>V42*J27</f>
        <v>1760</v>
      </c>
    </row>
    <row r="43" spans="1:25" s="197" customFormat="1" ht="51.95" customHeight="1">
      <c r="A43" s="993"/>
      <c r="B43" s="958"/>
      <c r="C43" s="962"/>
      <c r="D43" s="985"/>
      <c r="E43" s="893"/>
      <c r="F43" s="893"/>
      <c r="G43" s="674" t="s">
        <v>199</v>
      </c>
      <c r="H43" s="672">
        <v>0</v>
      </c>
      <c r="I43" s="672">
        <v>1</v>
      </c>
      <c r="J43" s="672">
        <v>2</v>
      </c>
      <c r="K43" s="672">
        <v>2</v>
      </c>
      <c r="L43" s="672">
        <v>1</v>
      </c>
      <c r="M43" s="594"/>
      <c r="N43" s="481"/>
      <c r="O43" s="481"/>
      <c r="P43" s="481"/>
      <c r="Q43" s="481"/>
      <c r="R43" s="988"/>
      <c r="S43" s="988"/>
      <c r="T43" s="991"/>
      <c r="U43" s="974"/>
      <c r="V43" s="963"/>
      <c r="W43" s="963"/>
      <c r="X43" s="977"/>
      <c r="Y43" s="977"/>
    </row>
    <row r="44" spans="1:25" s="197" customFormat="1" ht="51.95" customHeight="1">
      <c r="A44" s="993"/>
      <c r="B44" s="958"/>
      <c r="C44" s="962"/>
      <c r="D44" s="986"/>
      <c r="E44" s="893"/>
      <c r="F44" s="893"/>
      <c r="G44" s="674" t="s">
        <v>107</v>
      </c>
      <c r="H44" s="672">
        <v>1</v>
      </c>
      <c r="I44" s="672">
        <v>1</v>
      </c>
      <c r="J44" s="672">
        <v>1</v>
      </c>
      <c r="K44" s="672">
        <v>1</v>
      </c>
      <c r="L44" s="672">
        <v>0</v>
      </c>
      <c r="M44" s="594"/>
      <c r="N44" s="353"/>
      <c r="O44" s="353"/>
      <c r="P44" s="353"/>
      <c r="Q44" s="353"/>
      <c r="R44" s="988"/>
      <c r="S44" s="988"/>
      <c r="T44" s="991"/>
      <c r="U44" s="974"/>
      <c r="V44" s="963"/>
      <c r="W44" s="963"/>
      <c r="X44" s="977"/>
      <c r="Y44" s="977"/>
    </row>
    <row r="45" spans="1:25" s="197" customFormat="1" ht="51.95" customHeight="1">
      <c r="A45" s="993"/>
      <c r="B45" s="958"/>
      <c r="C45" s="962">
        <v>5</v>
      </c>
      <c r="D45" s="994" t="s">
        <v>181</v>
      </c>
      <c r="E45" s="893"/>
      <c r="F45" s="893"/>
      <c r="G45" s="674" t="s">
        <v>55</v>
      </c>
      <c r="H45" s="672">
        <v>1</v>
      </c>
      <c r="I45" s="672">
        <v>1</v>
      </c>
      <c r="J45" s="672">
        <v>2</v>
      </c>
      <c r="K45" s="672">
        <v>1</v>
      </c>
      <c r="L45" s="672">
        <v>1</v>
      </c>
      <c r="M45" s="594"/>
      <c r="N45" s="481"/>
      <c r="O45" s="353"/>
      <c r="P45" s="353"/>
      <c r="Q45" s="353"/>
      <c r="R45" s="987">
        <v>16</v>
      </c>
      <c r="S45" s="987">
        <v>6288</v>
      </c>
      <c r="T45" s="990"/>
      <c r="U45" s="973">
        <v>6999</v>
      </c>
      <c r="V45" s="965">
        <v>712</v>
      </c>
      <c r="W45" s="965">
        <f>V45*R45</f>
        <v>11392</v>
      </c>
      <c r="X45" s="976">
        <f>V45*J40</f>
        <v>1424</v>
      </c>
      <c r="Y45" s="976">
        <f>V45*J27</f>
        <v>5696</v>
      </c>
    </row>
    <row r="46" spans="1:25" s="197" customFormat="1" ht="51.95" customHeight="1">
      <c r="A46" s="993"/>
      <c r="B46" s="958"/>
      <c r="C46" s="962"/>
      <c r="D46" s="994"/>
      <c r="E46" s="893"/>
      <c r="F46" s="893"/>
      <c r="G46" s="674" t="s">
        <v>199</v>
      </c>
      <c r="H46" s="672">
        <v>0</v>
      </c>
      <c r="I46" s="672">
        <v>1</v>
      </c>
      <c r="J46" s="672">
        <v>2</v>
      </c>
      <c r="K46" s="672">
        <v>2</v>
      </c>
      <c r="L46" s="672">
        <v>1</v>
      </c>
      <c r="M46" s="594"/>
      <c r="N46" s="481"/>
      <c r="O46" s="481"/>
      <c r="P46" s="481"/>
      <c r="Q46" s="481"/>
      <c r="R46" s="988"/>
      <c r="S46" s="988"/>
      <c r="T46" s="991"/>
      <c r="U46" s="974"/>
      <c r="V46" s="963"/>
      <c r="W46" s="963"/>
      <c r="X46" s="977"/>
      <c r="Y46" s="977"/>
    </row>
    <row r="47" spans="1:25" s="197" customFormat="1" ht="51.95" customHeight="1">
      <c r="A47" s="993"/>
      <c r="B47" s="958"/>
      <c r="C47" s="962"/>
      <c r="D47" s="994"/>
      <c r="E47" s="893"/>
      <c r="F47" s="893"/>
      <c r="G47" s="674" t="s">
        <v>107</v>
      </c>
      <c r="H47" s="672">
        <v>1</v>
      </c>
      <c r="I47" s="672">
        <v>1</v>
      </c>
      <c r="J47" s="672">
        <v>1</v>
      </c>
      <c r="K47" s="672">
        <v>1</v>
      </c>
      <c r="L47" s="672">
        <v>0</v>
      </c>
      <c r="M47" s="594"/>
      <c r="N47" s="353"/>
      <c r="O47" s="353"/>
      <c r="P47" s="353"/>
      <c r="Q47" s="353"/>
      <c r="R47" s="988"/>
      <c r="S47" s="988"/>
      <c r="T47" s="991"/>
      <c r="U47" s="974"/>
      <c r="V47" s="963"/>
      <c r="W47" s="963"/>
      <c r="X47" s="977"/>
      <c r="Y47" s="977"/>
    </row>
    <row r="48" spans="1:25" s="197" customFormat="1" ht="51.95" customHeight="1">
      <c r="A48" s="993"/>
      <c r="B48" s="958"/>
      <c r="C48" s="962">
        <v>7</v>
      </c>
      <c r="D48" s="984" t="s">
        <v>202</v>
      </c>
      <c r="E48" s="893"/>
      <c r="F48" s="936"/>
      <c r="G48" s="674" t="s">
        <v>55</v>
      </c>
      <c r="H48" s="673">
        <v>1</v>
      </c>
      <c r="I48" s="673">
        <v>1</v>
      </c>
      <c r="J48" s="673">
        <v>2</v>
      </c>
      <c r="K48" s="673">
        <v>1</v>
      </c>
      <c r="L48" s="673">
        <v>1</v>
      </c>
      <c r="M48" s="594"/>
      <c r="N48" s="481"/>
      <c r="O48" s="353"/>
      <c r="P48" s="353"/>
      <c r="Q48" s="353"/>
      <c r="R48" s="987">
        <v>16</v>
      </c>
      <c r="S48" s="987">
        <v>7000</v>
      </c>
      <c r="T48" s="990"/>
      <c r="U48" s="973">
        <v>7636</v>
      </c>
      <c r="V48" s="965">
        <v>637</v>
      </c>
      <c r="W48" s="965">
        <f>V48*R48</f>
        <v>10192</v>
      </c>
      <c r="X48" s="976">
        <f>V48*J28</f>
        <v>4331.5999999999995</v>
      </c>
      <c r="Y48" s="976">
        <f>V48*J27</f>
        <v>5096</v>
      </c>
    </row>
    <row r="49" spans="1:25" s="197" customFormat="1" ht="51.95" customHeight="1">
      <c r="A49" s="993"/>
      <c r="B49" s="958"/>
      <c r="C49" s="962"/>
      <c r="D49" s="985"/>
      <c r="E49" s="893"/>
      <c r="F49" s="937"/>
      <c r="G49" s="674" t="s">
        <v>199</v>
      </c>
      <c r="H49" s="673">
        <v>0</v>
      </c>
      <c r="I49" s="673">
        <v>1</v>
      </c>
      <c r="J49" s="673">
        <v>2</v>
      </c>
      <c r="K49" s="673">
        <v>2</v>
      </c>
      <c r="L49" s="673">
        <v>1</v>
      </c>
      <c r="M49" s="594"/>
      <c r="N49" s="481"/>
      <c r="O49" s="481"/>
      <c r="P49" s="481"/>
      <c r="Q49" s="481"/>
      <c r="R49" s="988"/>
      <c r="S49" s="988"/>
      <c r="T49" s="991"/>
      <c r="U49" s="974"/>
      <c r="V49" s="963"/>
      <c r="W49" s="963"/>
      <c r="X49" s="977"/>
      <c r="Y49" s="977"/>
    </row>
    <row r="50" spans="1:25" s="197" customFormat="1" ht="51.95" customHeight="1">
      <c r="A50" s="993"/>
      <c r="B50" s="958"/>
      <c r="C50" s="962"/>
      <c r="D50" s="986"/>
      <c r="E50" s="893"/>
      <c r="F50" s="938"/>
      <c r="G50" s="674" t="s">
        <v>107</v>
      </c>
      <c r="H50" s="673">
        <v>1</v>
      </c>
      <c r="I50" s="673">
        <v>1</v>
      </c>
      <c r="J50" s="673">
        <v>1</v>
      </c>
      <c r="K50" s="673">
        <v>1</v>
      </c>
      <c r="L50" s="673">
        <v>0</v>
      </c>
      <c r="M50" s="594"/>
      <c r="N50" s="353"/>
      <c r="O50" s="353"/>
      <c r="P50" s="353"/>
      <c r="Q50" s="353"/>
      <c r="R50" s="989"/>
      <c r="S50" s="989"/>
      <c r="T50" s="992"/>
      <c r="U50" s="975"/>
      <c r="V50" s="964"/>
      <c r="W50" s="963"/>
      <c r="X50" s="978"/>
      <c r="Y50" s="978"/>
    </row>
    <row r="51" spans="1:25" s="197" customFormat="1" ht="51.95" customHeight="1">
      <c r="A51" s="993"/>
      <c r="B51" s="958"/>
      <c r="C51" s="962"/>
      <c r="D51" s="984" t="s">
        <v>277</v>
      </c>
      <c r="E51" s="893"/>
      <c r="F51" s="936"/>
      <c r="G51" s="674" t="s">
        <v>55</v>
      </c>
      <c r="H51" s="673">
        <v>1</v>
      </c>
      <c r="I51" s="673">
        <v>1</v>
      </c>
      <c r="J51" s="673">
        <v>2</v>
      </c>
      <c r="K51" s="673">
        <v>1</v>
      </c>
      <c r="L51" s="673">
        <v>1</v>
      </c>
      <c r="M51" s="594"/>
      <c r="N51" s="481"/>
      <c r="O51" s="353"/>
      <c r="P51" s="353"/>
      <c r="Q51" s="353"/>
      <c r="R51" s="987">
        <v>16</v>
      </c>
      <c r="S51" s="987">
        <v>7637</v>
      </c>
      <c r="T51" s="990"/>
      <c r="U51" s="973">
        <v>8001</v>
      </c>
      <c r="V51" s="965">
        <v>365</v>
      </c>
      <c r="W51" s="965">
        <f>V51*R51</f>
        <v>5840</v>
      </c>
      <c r="X51" s="976">
        <f>V51*J28</f>
        <v>2482</v>
      </c>
      <c r="Y51" s="976">
        <f>V51*J27</f>
        <v>2920</v>
      </c>
    </row>
    <row r="52" spans="1:25" s="197" customFormat="1" ht="51.95" customHeight="1">
      <c r="A52" s="993"/>
      <c r="B52" s="958"/>
      <c r="C52" s="962"/>
      <c r="D52" s="985"/>
      <c r="E52" s="893"/>
      <c r="F52" s="937"/>
      <c r="G52" s="674" t="s">
        <v>199</v>
      </c>
      <c r="H52" s="673">
        <v>0</v>
      </c>
      <c r="I52" s="673">
        <v>1</v>
      </c>
      <c r="J52" s="673">
        <v>2</v>
      </c>
      <c r="K52" s="673">
        <v>2</v>
      </c>
      <c r="L52" s="673">
        <v>1</v>
      </c>
      <c r="M52" s="594"/>
      <c r="N52" s="481"/>
      <c r="O52" s="481"/>
      <c r="P52" s="481"/>
      <c r="Q52" s="481"/>
      <c r="R52" s="988"/>
      <c r="S52" s="988"/>
      <c r="T52" s="991"/>
      <c r="U52" s="974"/>
      <c r="V52" s="963"/>
      <c r="W52" s="963"/>
      <c r="X52" s="977"/>
      <c r="Y52" s="977"/>
    </row>
    <row r="53" spans="1:25" s="197" customFormat="1" ht="51.95" customHeight="1">
      <c r="A53" s="993"/>
      <c r="B53" s="958"/>
      <c r="C53" s="962"/>
      <c r="D53" s="986"/>
      <c r="E53" s="893"/>
      <c r="F53" s="938"/>
      <c r="G53" s="674" t="s">
        <v>107</v>
      </c>
      <c r="H53" s="673">
        <v>1</v>
      </c>
      <c r="I53" s="673">
        <v>1</v>
      </c>
      <c r="J53" s="673">
        <v>1</v>
      </c>
      <c r="K53" s="673">
        <v>1</v>
      </c>
      <c r="L53" s="673">
        <v>0</v>
      </c>
      <c r="M53" s="594"/>
      <c r="N53" s="353"/>
      <c r="O53" s="353"/>
      <c r="P53" s="353"/>
      <c r="Q53" s="353"/>
      <c r="R53" s="989"/>
      <c r="S53" s="989"/>
      <c r="T53" s="992"/>
      <c r="U53" s="975"/>
      <c r="V53" s="964"/>
      <c r="W53" s="963"/>
      <c r="X53" s="978"/>
      <c r="Y53" s="978"/>
    </row>
    <row r="54" spans="1:25" s="197" customFormat="1" ht="51.95" customHeight="1">
      <c r="A54" s="993"/>
      <c r="B54" s="958"/>
      <c r="C54" s="962">
        <v>3</v>
      </c>
      <c r="D54" s="984" t="s">
        <v>57</v>
      </c>
      <c r="E54" s="893"/>
      <c r="F54" s="936"/>
      <c r="G54" s="674" t="s">
        <v>55</v>
      </c>
      <c r="H54" s="673">
        <v>1</v>
      </c>
      <c r="I54" s="673">
        <v>1</v>
      </c>
      <c r="J54" s="673">
        <v>2</v>
      </c>
      <c r="K54" s="673">
        <v>1</v>
      </c>
      <c r="L54" s="673">
        <v>1</v>
      </c>
      <c r="M54" s="594"/>
      <c r="N54" s="481"/>
      <c r="O54" s="353"/>
      <c r="P54" s="353"/>
      <c r="Q54" s="353"/>
      <c r="R54" s="987">
        <v>16</v>
      </c>
      <c r="S54" s="987">
        <v>8002</v>
      </c>
      <c r="T54" s="990"/>
      <c r="U54" s="973">
        <v>8535</v>
      </c>
      <c r="V54" s="965">
        <v>534</v>
      </c>
      <c r="W54" s="965">
        <f>V54*R54</f>
        <v>8544</v>
      </c>
      <c r="X54" s="976">
        <f>V54*J34</f>
        <v>1068</v>
      </c>
      <c r="Y54" s="976">
        <f>V54*J27</f>
        <v>4272</v>
      </c>
    </row>
    <row r="55" spans="1:25" s="197" customFormat="1" ht="51.95" customHeight="1">
      <c r="A55" s="993"/>
      <c r="B55" s="958"/>
      <c r="C55" s="962"/>
      <c r="D55" s="985"/>
      <c r="E55" s="893"/>
      <c r="F55" s="937"/>
      <c r="G55" s="674" t="s">
        <v>199</v>
      </c>
      <c r="H55" s="673">
        <v>0</v>
      </c>
      <c r="I55" s="673">
        <v>1</v>
      </c>
      <c r="J55" s="673">
        <v>2</v>
      </c>
      <c r="K55" s="673">
        <v>2</v>
      </c>
      <c r="L55" s="673">
        <v>1</v>
      </c>
      <c r="M55" s="594"/>
      <c r="N55" s="481"/>
      <c r="O55" s="481"/>
      <c r="P55" s="481"/>
      <c r="Q55" s="481"/>
      <c r="R55" s="988"/>
      <c r="S55" s="988"/>
      <c r="T55" s="991"/>
      <c r="U55" s="974"/>
      <c r="V55" s="963"/>
      <c r="W55" s="963"/>
      <c r="X55" s="977"/>
      <c r="Y55" s="977"/>
    </row>
    <row r="56" spans="1:25" s="197" customFormat="1" ht="51.95" customHeight="1">
      <c r="A56" s="993"/>
      <c r="B56" s="958"/>
      <c r="C56" s="962"/>
      <c r="D56" s="986"/>
      <c r="E56" s="893"/>
      <c r="F56" s="938"/>
      <c r="G56" s="674" t="s">
        <v>107</v>
      </c>
      <c r="H56" s="673">
        <v>1</v>
      </c>
      <c r="I56" s="673">
        <v>1</v>
      </c>
      <c r="J56" s="673">
        <v>1</v>
      </c>
      <c r="K56" s="673">
        <v>1</v>
      </c>
      <c r="L56" s="673">
        <v>0</v>
      </c>
      <c r="M56" s="594"/>
      <c r="N56" s="353"/>
      <c r="O56" s="353"/>
      <c r="P56" s="353"/>
      <c r="Q56" s="353"/>
      <c r="R56" s="989"/>
      <c r="S56" s="989"/>
      <c r="T56" s="992"/>
      <c r="U56" s="975"/>
      <c r="V56" s="964"/>
      <c r="W56" s="963"/>
      <c r="X56" s="978"/>
      <c r="Y56" s="978"/>
    </row>
    <row r="57" spans="1:25" s="197" customFormat="1" ht="67.5" customHeight="1">
      <c r="A57" s="993"/>
      <c r="B57" s="958"/>
      <c r="C57" s="962"/>
      <c r="D57" s="984" t="s">
        <v>278</v>
      </c>
      <c r="E57" s="893"/>
      <c r="F57" s="936"/>
      <c r="G57" s="674" t="s">
        <v>55</v>
      </c>
      <c r="H57" s="673">
        <v>1</v>
      </c>
      <c r="I57" s="673">
        <v>1</v>
      </c>
      <c r="J57" s="673">
        <v>2</v>
      </c>
      <c r="K57" s="673">
        <v>1</v>
      </c>
      <c r="L57" s="673">
        <v>1</v>
      </c>
      <c r="M57" s="594"/>
      <c r="N57" s="481"/>
      <c r="O57" s="353"/>
      <c r="P57" s="353"/>
      <c r="Q57" s="353"/>
      <c r="R57" s="987">
        <v>16</v>
      </c>
      <c r="S57" s="987">
        <v>8536</v>
      </c>
      <c r="T57" s="990"/>
      <c r="U57" s="973">
        <v>8935</v>
      </c>
      <c r="V57" s="965">
        <v>400</v>
      </c>
      <c r="W57" s="965">
        <f>V57*R57</f>
        <v>6400</v>
      </c>
      <c r="X57" s="976">
        <f>V57*J28</f>
        <v>2720</v>
      </c>
      <c r="Y57" s="976">
        <f>V57*J27</f>
        <v>3200</v>
      </c>
    </row>
    <row r="58" spans="1:25" s="197" customFormat="1" ht="67.5" customHeight="1">
      <c r="A58" s="993"/>
      <c r="B58" s="958"/>
      <c r="C58" s="962"/>
      <c r="D58" s="985"/>
      <c r="E58" s="893"/>
      <c r="F58" s="937"/>
      <c r="G58" s="674" t="s">
        <v>199</v>
      </c>
      <c r="H58" s="673">
        <v>0</v>
      </c>
      <c r="I58" s="673">
        <v>1</v>
      </c>
      <c r="J58" s="673">
        <v>2</v>
      </c>
      <c r="K58" s="673">
        <v>2</v>
      </c>
      <c r="L58" s="673">
        <v>1</v>
      </c>
      <c r="M58" s="594"/>
      <c r="N58" s="481"/>
      <c r="O58" s="481"/>
      <c r="P58" s="481"/>
      <c r="Q58" s="481"/>
      <c r="R58" s="988"/>
      <c r="S58" s="988"/>
      <c r="T58" s="991"/>
      <c r="U58" s="974"/>
      <c r="V58" s="963"/>
      <c r="W58" s="963"/>
      <c r="X58" s="977"/>
      <c r="Y58" s="977"/>
    </row>
    <row r="59" spans="1:25" s="197" customFormat="1" ht="67.5" customHeight="1">
      <c r="A59" s="993"/>
      <c r="B59" s="958"/>
      <c r="C59" s="962"/>
      <c r="D59" s="986"/>
      <c r="E59" s="893"/>
      <c r="F59" s="938"/>
      <c r="G59" s="674" t="s">
        <v>107</v>
      </c>
      <c r="H59" s="673">
        <v>1</v>
      </c>
      <c r="I59" s="673">
        <v>1</v>
      </c>
      <c r="J59" s="673">
        <v>1</v>
      </c>
      <c r="K59" s="673">
        <v>1</v>
      </c>
      <c r="L59" s="673">
        <v>0</v>
      </c>
      <c r="M59" s="594"/>
      <c r="N59" s="353"/>
      <c r="O59" s="353"/>
      <c r="P59" s="353"/>
      <c r="Q59" s="353"/>
      <c r="R59" s="989"/>
      <c r="S59" s="989"/>
      <c r="T59" s="992"/>
      <c r="U59" s="975"/>
      <c r="V59" s="964"/>
      <c r="W59" s="963"/>
      <c r="X59" s="978"/>
      <c r="Y59" s="978"/>
    </row>
    <row r="60" spans="1:25" s="197" customFormat="1" ht="67.5" customHeight="1">
      <c r="A60" s="658"/>
      <c r="B60" s="659"/>
      <c r="C60" s="371"/>
      <c r="D60" s="660"/>
      <c r="E60" s="371"/>
      <c r="F60" s="371"/>
      <c r="G60" s="661"/>
      <c r="H60" s="565"/>
      <c r="I60" s="565"/>
      <c r="J60" s="565"/>
      <c r="K60" s="565"/>
      <c r="L60" s="565"/>
      <c r="M60" s="662"/>
      <c r="N60" s="371"/>
      <c r="O60" s="371"/>
      <c r="P60" s="371"/>
      <c r="Q60" s="371"/>
      <c r="R60" s="565"/>
      <c r="S60" s="565"/>
      <c r="T60" s="566"/>
      <c r="U60" s="567"/>
      <c r="V60" s="683">
        <f>SUM(V33:V59)</f>
        <v>6748</v>
      </c>
      <c r="W60" s="683">
        <f>SUM(W33:W59)</f>
        <v>107968</v>
      </c>
      <c r="X60" s="684">
        <f>SUM(X33:X59)</f>
        <v>39905.599999999999</v>
      </c>
      <c r="Y60" s="685">
        <f>SUM(Y33:Y59)</f>
        <v>53984</v>
      </c>
    </row>
    <row r="61" spans="1:25" ht="48.75" customHeight="1">
      <c r="A61" s="138"/>
      <c r="B61" s="139"/>
      <c r="C61" s="138"/>
      <c r="D61" s="138"/>
      <c r="E61" s="454"/>
      <c r="F61" s="454"/>
      <c r="G61" s="979" t="s">
        <v>265</v>
      </c>
      <c r="H61" s="980"/>
      <c r="I61" s="980"/>
      <c r="J61" s="980"/>
      <c r="K61" s="980"/>
      <c r="L61" s="981"/>
      <c r="M61" s="220"/>
      <c r="N61" s="596" t="s">
        <v>141</v>
      </c>
      <c r="O61" s="200"/>
      <c r="P61" s="487"/>
      <c r="Q61" s="487"/>
      <c r="R61" s="548"/>
      <c r="S61" s="982" t="s">
        <v>149</v>
      </c>
      <c r="T61" s="983"/>
      <c r="U61" s="983"/>
      <c r="V61" s="983"/>
      <c r="W61" s="983"/>
      <c r="X61" s="555"/>
    </row>
    <row r="62" spans="1:25" s="197" customFormat="1" ht="34.5" customHeight="1">
      <c r="A62" s="588" t="s">
        <v>42</v>
      </c>
      <c r="B62" s="589"/>
      <c r="C62" s="503">
        <f>W60</f>
        <v>107968</v>
      </c>
      <c r="D62" s="590" t="s">
        <v>15</v>
      </c>
      <c r="E62" s="954" t="s">
        <v>243</v>
      </c>
      <c r="F62" s="956"/>
      <c r="G62" s="557" t="s">
        <v>9</v>
      </c>
      <c r="H62" s="557">
        <v>36</v>
      </c>
      <c r="I62" s="557">
        <v>38</v>
      </c>
      <c r="J62" s="557">
        <v>40</v>
      </c>
      <c r="K62" s="557">
        <v>42</v>
      </c>
      <c r="L62" s="564">
        <v>44</v>
      </c>
      <c r="M62" s="348"/>
      <c r="N62" s="664"/>
      <c r="O62" s="597" t="s">
        <v>269</v>
      </c>
      <c r="P62" s="597" t="s">
        <v>199</v>
      </c>
      <c r="Q62" s="597" t="s">
        <v>270</v>
      </c>
      <c r="R62" s="597" t="s">
        <v>83</v>
      </c>
      <c r="S62" s="348" t="s">
        <v>269</v>
      </c>
      <c r="T62" s="348" t="s">
        <v>199</v>
      </c>
      <c r="U62" s="348" t="s">
        <v>270</v>
      </c>
      <c r="V62" s="348" t="s">
        <v>83</v>
      </c>
      <c r="W62" s="363" t="s">
        <v>183</v>
      </c>
      <c r="X62" s="898" t="s">
        <v>168</v>
      </c>
      <c r="Y62" s="898"/>
    </row>
    <row r="63" spans="1:25" s="197" customFormat="1" ht="39.950000000000003" customHeight="1">
      <c r="A63" s="589"/>
      <c r="B63" s="589"/>
      <c r="C63" s="591"/>
      <c r="D63" s="589"/>
      <c r="E63" s="893">
        <v>1</v>
      </c>
      <c r="F63" s="915" t="s">
        <v>77</v>
      </c>
      <c r="G63" s="678" t="s">
        <v>55</v>
      </c>
      <c r="H63" s="547">
        <v>1148</v>
      </c>
      <c r="I63" s="547">
        <v>1148</v>
      </c>
      <c r="J63" s="547">
        <v>2296</v>
      </c>
      <c r="K63" s="547">
        <v>1148</v>
      </c>
      <c r="L63" s="547">
        <v>1148</v>
      </c>
      <c r="M63" s="445"/>
      <c r="N63" s="666">
        <f t="shared" ref="N63:N119" si="0">SUM(H63:M63)</f>
        <v>6888</v>
      </c>
      <c r="O63" s="970">
        <f>N63+N66</f>
        <v>7272</v>
      </c>
      <c r="P63" s="970">
        <f>N64+N67</f>
        <v>7272</v>
      </c>
      <c r="Q63" s="970">
        <f>N65+N68</f>
        <v>4848</v>
      </c>
      <c r="R63" s="972">
        <f>SUM(O63:Q63)</f>
        <v>19392</v>
      </c>
      <c r="S63" s="961">
        <f>W63*6</f>
        <v>0</v>
      </c>
      <c r="T63" s="970">
        <f>W63*6</f>
        <v>0</v>
      </c>
      <c r="U63" s="970">
        <f>W63*4</f>
        <v>0</v>
      </c>
      <c r="V63" s="970">
        <f>SUM(S63:U63)</f>
        <v>0</v>
      </c>
      <c r="W63" s="970">
        <v>0</v>
      </c>
      <c r="X63" s="969">
        <f>Y63*16</f>
        <v>19392</v>
      </c>
      <c r="Y63" s="969">
        <v>1212</v>
      </c>
    </row>
    <row r="64" spans="1:25" s="197" customFormat="1" ht="39.950000000000003" customHeight="1">
      <c r="A64" s="589"/>
      <c r="B64" s="589"/>
      <c r="C64" s="591"/>
      <c r="D64" s="589"/>
      <c r="E64" s="893"/>
      <c r="F64" s="915"/>
      <c r="G64" s="678" t="s">
        <v>199</v>
      </c>
      <c r="H64" s="547">
        <v>0</v>
      </c>
      <c r="I64" s="547">
        <v>1148</v>
      </c>
      <c r="J64" s="547">
        <v>2296</v>
      </c>
      <c r="K64" s="547">
        <v>2296</v>
      </c>
      <c r="L64" s="547">
        <v>1148</v>
      </c>
      <c r="M64" s="445"/>
      <c r="N64" s="666">
        <f t="shared" si="0"/>
        <v>6888</v>
      </c>
      <c r="O64" s="970"/>
      <c r="P64" s="970"/>
      <c r="Q64" s="970"/>
      <c r="R64" s="972"/>
      <c r="S64" s="961"/>
      <c r="T64" s="970"/>
      <c r="U64" s="970"/>
      <c r="V64" s="970"/>
      <c r="W64" s="970"/>
      <c r="X64" s="969"/>
      <c r="Y64" s="969"/>
    </row>
    <row r="65" spans="1:25" s="197" customFormat="1" ht="39.950000000000003" customHeight="1">
      <c r="A65" s="589"/>
      <c r="B65" s="589"/>
      <c r="C65" s="591"/>
      <c r="D65" s="589"/>
      <c r="E65" s="893"/>
      <c r="F65" s="915"/>
      <c r="G65" s="678" t="s">
        <v>271</v>
      </c>
      <c r="H65" s="547">
        <v>1148</v>
      </c>
      <c r="I65" s="547">
        <v>1148</v>
      </c>
      <c r="J65" s="547">
        <v>1148</v>
      </c>
      <c r="K65" s="547">
        <v>1148</v>
      </c>
      <c r="L65" s="547">
        <v>0</v>
      </c>
      <c r="M65" s="669"/>
      <c r="N65" s="681">
        <f t="shared" si="0"/>
        <v>4592</v>
      </c>
      <c r="O65" s="970"/>
      <c r="P65" s="970"/>
      <c r="Q65" s="970"/>
      <c r="R65" s="972"/>
      <c r="S65" s="961"/>
      <c r="T65" s="970"/>
      <c r="U65" s="970"/>
      <c r="V65" s="970"/>
      <c r="W65" s="970"/>
      <c r="X65" s="969"/>
      <c r="Y65" s="969"/>
    </row>
    <row r="66" spans="1:25" s="197" customFormat="1" ht="39.950000000000003" customHeight="1">
      <c r="A66" s="589"/>
      <c r="B66" s="589"/>
      <c r="C66" s="591"/>
      <c r="D66" s="589"/>
      <c r="E66" s="893"/>
      <c r="F66" s="913" t="s">
        <v>117</v>
      </c>
      <c r="G66" s="678" t="s">
        <v>55</v>
      </c>
      <c r="H66" s="547">
        <v>64</v>
      </c>
      <c r="I66" s="547">
        <v>64</v>
      </c>
      <c r="J66" s="547">
        <v>128</v>
      </c>
      <c r="K66" s="547">
        <v>64</v>
      </c>
      <c r="L66" s="679">
        <v>64</v>
      </c>
      <c r="M66" s="669"/>
      <c r="N66" s="681">
        <f t="shared" si="0"/>
        <v>384</v>
      </c>
      <c r="O66" s="970"/>
      <c r="P66" s="970"/>
      <c r="Q66" s="970"/>
      <c r="R66" s="972"/>
      <c r="S66" s="961"/>
      <c r="T66" s="970"/>
      <c r="U66" s="970"/>
      <c r="V66" s="970"/>
      <c r="W66" s="970"/>
      <c r="X66" s="969"/>
      <c r="Y66" s="969"/>
    </row>
    <row r="67" spans="1:25" s="197" customFormat="1" ht="39.950000000000003" customHeight="1">
      <c r="A67" s="497" t="s">
        <v>21</v>
      </c>
      <c r="B67" s="497"/>
      <c r="C67" s="592">
        <f>X60</f>
        <v>39905.599999999999</v>
      </c>
      <c r="D67" s="588" t="s">
        <v>22</v>
      </c>
      <c r="E67" s="893"/>
      <c r="F67" s="913"/>
      <c r="G67" s="678" t="s">
        <v>199</v>
      </c>
      <c r="H67" s="547">
        <v>0</v>
      </c>
      <c r="I67" s="547">
        <v>64</v>
      </c>
      <c r="J67" s="547">
        <v>128</v>
      </c>
      <c r="K67" s="547">
        <v>128</v>
      </c>
      <c r="L67" s="547">
        <v>64</v>
      </c>
      <c r="M67" s="669"/>
      <c r="N67" s="681">
        <f t="shared" si="0"/>
        <v>384</v>
      </c>
      <c r="O67" s="970"/>
      <c r="P67" s="970"/>
      <c r="Q67" s="970"/>
      <c r="R67" s="972"/>
      <c r="S67" s="961"/>
      <c r="T67" s="970"/>
      <c r="U67" s="970"/>
      <c r="V67" s="970"/>
      <c r="W67" s="970"/>
      <c r="X67" s="969"/>
      <c r="Y67" s="969"/>
    </row>
    <row r="68" spans="1:25" s="197" customFormat="1" ht="39.950000000000003" customHeight="1">
      <c r="A68" s="497" t="s">
        <v>23</v>
      </c>
      <c r="B68" s="497"/>
      <c r="C68" s="592">
        <f>Y60</f>
        <v>53984</v>
      </c>
      <c r="D68" s="588" t="s">
        <v>22</v>
      </c>
      <c r="E68" s="893"/>
      <c r="F68" s="971"/>
      <c r="G68" s="678" t="s">
        <v>271</v>
      </c>
      <c r="H68" s="546">
        <v>64</v>
      </c>
      <c r="I68" s="547">
        <v>64</v>
      </c>
      <c r="J68" s="547">
        <v>64</v>
      </c>
      <c r="K68" s="547">
        <v>64</v>
      </c>
      <c r="L68" s="547">
        <v>0</v>
      </c>
      <c r="M68" s="669"/>
      <c r="N68" s="681">
        <f t="shared" si="0"/>
        <v>256</v>
      </c>
      <c r="O68" s="970"/>
      <c r="P68" s="970"/>
      <c r="Q68" s="970"/>
      <c r="R68" s="972"/>
      <c r="S68" s="961"/>
      <c r="T68" s="970"/>
      <c r="U68" s="970"/>
      <c r="V68" s="970"/>
      <c r="W68" s="970"/>
      <c r="X68" s="969"/>
      <c r="Y68" s="969"/>
    </row>
    <row r="69" spans="1:25" s="197" customFormat="1" ht="39.950000000000003" customHeight="1">
      <c r="A69" s="588" t="s">
        <v>43</v>
      </c>
      <c r="B69" s="588"/>
      <c r="C69" s="593">
        <v>162</v>
      </c>
      <c r="D69" s="588" t="s">
        <v>45</v>
      </c>
      <c r="E69" s="913">
        <v>2</v>
      </c>
      <c r="F69" s="913" t="s">
        <v>155</v>
      </c>
      <c r="G69" s="678" t="s">
        <v>55</v>
      </c>
      <c r="H69" s="547">
        <v>3100</v>
      </c>
      <c r="I69" s="547">
        <v>3100</v>
      </c>
      <c r="J69" s="547">
        <v>6200</v>
      </c>
      <c r="K69" s="547">
        <v>3100</v>
      </c>
      <c r="L69" s="547">
        <v>3100</v>
      </c>
      <c r="M69" s="669"/>
      <c r="N69" s="681">
        <f t="shared" si="0"/>
        <v>18600</v>
      </c>
      <c r="O69" s="961">
        <f>N69</f>
        <v>18600</v>
      </c>
      <c r="P69" s="961">
        <f>N70</f>
        <v>18600</v>
      </c>
      <c r="Q69" s="961">
        <f>N71</f>
        <v>12400</v>
      </c>
      <c r="R69" s="961">
        <f>SUM(O69:Q69)</f>
        <v>49600</v>
      </c>
      <c r="S69" s="961">
        <f>W69*6</f>
        <v>9000</v>
      </c>
      <c r="T69" s="970">
        <f>W69*6</f>
        <v>9000</v>
      </c>
      <c r="U69" s="970">
        <f>W69*4</f>
        <v>6000</v>
      </c>
      <c r="V69" s="970">
        <f>SUM(S69:U69)</f>
        <v>24000</v>
      </c>
      <c r="W69" s="970">
        <v>1500</v>
      </c>
      <c r="X69" s="969">
        <f>Y69*16</f>
        <v>15600</v>
      </c>
      <c r="Y69" s="969">
        <v>975</v>
      </c>
    </row>
    <row r="70" spans="1:25" s="197" customFormat="1" ht="39.950000000000003" customHeight="1">
      <c r="A70" s="214"/>
      <c r="B70" s="214"/>
      <c r="C70" s="217"/>
      <c r="D70" s="217"/>
      <c r="E70" s="913"/>
      <c r="F70" s="913"/>
      <c r="G70" s="678" t="s">
        <v>199</v>
      </c>
      <c r="H70" s="547">
        <v>0</v>
      </c>
      <c r="I70" s="547">
        <v>3100</v>
      </c>
      <c r="J70" s="547">
        <v>6200</v>
      </c>
      <c r="K70" s="547">
        <v>6200</v>
      </c>
      <c r="L70" s="547">
        <v>3100</v>
      </c>
      <c r="M70" s="669"/>
      <c r="N70" s="681">
        <f t="shared" si="0"/>
        <v>18600</v>
      </c>
      <c r="O70" s="961"/>
      <c r="P70" s="961"/>
      <c r="Q70" s="961"/>
      <c r="R70" s="961"/>
      <c r="S70" s="961"/>
      <c r="T70" s="970"/>
      <c r="U70" s="970"/>
      <c r="V70" s="970"/>
      <c r="W70" s="970"/>
      <c r="X70" s="969"/>
      <c r="Y70" s="969"/>
    </row>
    <row r="71" spans="1:25" s="197" customFormat="1" ht="39.950000000000003" customHeight="1">
      <c r="A71" s="214"/>
      <c r="B71" s="214"/>
      <c r="C71" s="217"/>
      <c r="D71" s="217"/>
      <c r="E71" s="913"/>
      <c r="F71" s="913"/>
      <c r="G71" s="678" t="s">
        <v>271</v>
      </c>
      <c r="H71" s="547">
        <v>3100</v>
      </c>
      <c r="I71" s="547">
        <v>3100</v>
      </c>
      <c r="J71" s="547">
        <v>3100</v>
      </c>
      <c r="K71" s="547">
        <v>3100</v>
      </c>
      <c r="L71" s="547">
        <v>0</v>
      </c>
      <c r="M71" s="669"/>
      <c r="N71" s="681">
        <f t="shared" si="0"/>
        <v>12400</v>
      </c>
      <c r="O71" s="961"/>
      <c r="P71" s="961"/>
      <c r="Q71" s="961"/>
      <c r="R71" s="961"/>
      <c r="S71" s="961"/>
      <c r="T71" s="970"/>
      <c r="U71" s="970"/>
      <c r="V71" s="970"/>
      <c r="W71" s="970"/>
      <c r="X71" s="969"/>
      <c r="Y71" s="969"/>
    </row>
    <row r="72" spans="1:25" s="197" customFormat="1" ht="39.950000000000003" customHeight="1">
      <c r="A72" s="214"/>
      <c r="B72" s="214"/>
      <c r="C72" s="217"/>
      <c r="D72" s="217"/>
      <c r="E72" s="913">
        <v>3</v>
      </c>
      <c r="F72" s="913" t="s">
        <v>57</v>
      </c>
      <c r="G72" s="678" t="s">
        <v>55</v>
      </c>
      <c r="H72" s="547">
        <v>534</v>
      </c>
      <c r="I72" s="547">
        <v>534</v>
      </c>
      <c r="J72" s="547">
        <v>1068</v>
      </c>
      <c r="K72" s="547">
        <v>534</v>
      </c>
      <c r="L72" s="547">
        <v>534</v>
      </c>
      <c r="M72" s="669"/>
      <c r="N72" s="681">
        <f t="shared" si="0"/>
        <v>3204</v>
      </c>
      <c r="O72" s="961">
        <f>N72+N75+N78+N81</f>
        <v>13980</v>
      </c>
      <c r="P72" s="961">
        <f>N73+N76+N79+N82</f>
        <v>13980</v>
      </c>
      <c r="Q72" s="961">
        <f>N74+N77+N80+N83</f>
        <v>9320</v>
      </c>
      <c r="R72" s="961">
        <f>SUM(O72:Q72)</f>
        <v>37280</v>
      </c>
      <c r="S72" s="961">
        <f>W72*6</f>
        <v>5604</v>
      </c>
      <c r="T72" s="970">
        <f>W72*6</f>
        <v>5604</v>
      </c>
      <c r="U72" s="970">
        <f>W72*4</f>
        <v>3736</v>
      </c>
      <c r="V72" s="970">
        <f>SUM(S72:U72)</f>
        <v>14944</v>
      </c>
      <c r="W72" s="970">
        <v>934</v>
      </c>
      <c r="X72" s="969"/>
      <c r="Y72" s="969"/>
    </row>
    <row r="73" spans="1:25" s="197" customFormat="1" ht="39.950000000000003" customHeight="1">
      <c r="A73" s="214"/>
      <c r="B73" s="214"/>
      <c r="C73" s="217"/>
      <c r="D73" s="217"/>
      <c r="E73" s="913"/>
      <c r="F73" s="913"/>
      <c r="G73" s="678" t="s">
        <v>199</v>
      </c>
      <c r="H73" s="547">
        <v>0</v>
      </c>
      <c r="I73" s="547">
        <v>534</v>
      </c>
      <c r="J73" s="547">
        <v>1068</v>
      </c>
      <c r="K73" s="547">
        <v>1068</v>
      </c>
      <c r="L73" s="547">
        <v>534</v>
      </c>
      <c r="M73" s="669"/>
      <c r="N73" s="681">
        <f t="shared" si="0"/>
        <v>3204</v>
      </c>
      <c r="O73" s="961"/>
      <c r="P73" s="961"/>
      <c r="Q73" s="961"/>
      <c r="R73" s="961"/>
      <c r="S73" s="961"/>
      <c r="T73" s="970"/>
      <c r="U73" s="970"/>
      <c r="V73" s="970"/>
      <c r="W73" s="970"/>
      <c r="X73" s="969"/>
      <c r="Y73" s="969"/>
    </row>
    <row r="74" spans="1:25" ht="39.950000000000003" customHeight="1">
      <c r="E74" s="913"/>
      <c r="F74" s="913"/>
      <c r="G74" s="678" t="s">
        <v>271</v>
      </c>
      <c r="H74" s="547">
        <v>534</v>
      </c>
      <c r="I74" s="547">
        <v>534</v>
      </c>
      <c r="J74" s="547">
        <v>534</v>
      </c>
      <c r="K74" s="547">
        <v>534</v>
      </c>
      <c r="L74" s="547">
        <v>0</v>
      </c>
      <c r="M74" s="669"/>
      <c r="N74" s="681">
        <f t="shared" si="0"/>
        <v>2136</v>
      </c>
      <c r="O74" s="961"/>
      <c r="P74" s="961"/>
      <c r="Q74" s="961"/>
      <c r="R74" s="961"/>
      <c r="S74" s="961"/>
      <c r="T74" s="970"/>
      <c r="U74" s="970"/>
      <c r="V74" s="970"/>
      <c r="W74" s="970"/>
      <c r="X74" s="969"/>
      <c r="Y74" s="969"/>
    </row>
    <row r="75" spans="1:25" ht="39.950000000000003" customHeight="1">
      <c r="E75" s="913"/>
      <c r="F75" s="913" t="s">
        <v>245</v>
      </c>
      <c r="G75" s="678" t="s">
        <v>55</v>
      </c>
      <c r="H75" s="547">
        <v>529</v>
      </c>
      <c r="I75" s="547">
        <v>529</v>
      </c>
      <c r="J75" s="547">
        <v>1058</v>
      </c>
      <c r="K75" s="547">
        <v>529</v>
      </c>
      <c r="L75" s="547">
        <v>529</v>
      </c>
      <c r="M75" s="669"/>
      <c r="N75" s="681">
        <f t="shared" si="0"/>
        <v>3174</v>
      </c>
      <c r="O75" s="961"/>
      <c r="P75" s="961"/>
      <c r="Q75" s="961"/>
      <c r="R75" s="961"/>
      <c r="S75" s="961"/>
      <c r="T75" s="970"/>
      <c r="U75" s="970"/>
      <c r="V75" s="970"/>
      <c r="W75" s="970"/>
      <c r="X75" s="969"/>
      <c r="Y75" s="969"/>
    </row>
    <row r="76" spans="1:25" ht="39.950000000000003" customHeight="1">
      <c r="E76" s="913"/>
      <c r="F76" s="913"/>
      <c r="G76" s="678" t="s">
        <v>199</v>
      </c>
      <c r="H76" s="547">
        <v>0</v>
      </c>
      <c r="I76" s="547">
        <v>529</v>
      </c>
      <c r="J76" s="547">
        <v>1058</v>
      </c>
      <c r="K76" s="547">
        <v>1058</v>
      </c>
      <c r="L76" s="547">
        <v>529</v>
      </c>
      <c r="M76" s="669"/>
      <c r="N76" s="681">
        <f t="shared" si="0"/>
        <v>3174</v>
      </c>
      <c r="O76" s="961"/>
      <c r="P76" s="961"/>
      <c r="Q76" s="961"/>
      <c r="R76" s="961"/>
      <c r="S76" s="961"/>
      <c r="T76" s="970"/>
      <c r="U76" s="970"/>
      <c r="V76" s="970"/>
      <c r="W76" s="970"/>
      <c r="X76" s="969"/>
      <c r="Y76" s="969"/>
    </row>
    <row r="77" spans="1:25" ht="39.950000000000003" customHeight="1">
      <c r="E77" s="913"/>
      <c r="F77" s="913"/>
      <c r="G77" s="678" t="s">
        <v>271</v>
      </c>
      <c r="H77" s="547">
        <v>529</v>
      </c>
      <c r="I77" s="547">
        <v>529</v>
      </c>
      <c r="J77" s="547">
        <v>529</v>
      </c>
      <c r="K77" s="547">
        <v>529</v>
      </c>
      <c r="L77" s="547">
        <v>0</v>
      </c>
      <c r="M77" s="669"/>
      <c r="N77" s="681">
        <f t="shared" si="0"/>
        <v>2116</v>
      </c>
      <c r="O77" s="961"/>
      <c r="P77" s="961"/>
      <c r="Q77" s="961"/>
      <c r="R77" s="961"/>
      <c r="S77" s="961"/>
      <c r="T77" s="970"/>
      <c r="U77" s="970"/>
      <c r="V77" s="970"/>
      <c r="W77" s="970"/>
      <c r="X77" s="969"/>
      <c r="Y77" s="969"/>
    </row>
    <row r="78" spans="1:25" ht="39.950000000000003" customHeight="1">
      <c r="E78" s="913"/>
      <c r="F78" s="913" t="s">
        <v>58</v>
      </c>
      <c r="G78" s="678" t="s">
        <v>55</v>
      </c>
      <c r="H78" s="547">
        <v>1057</v>
      </c>
      <c r="I78" s="547">
        <v>1057</v>
      </c>
      <c r="J78" s="547">
        <v>2114</v>
      </c>
      <c r="K78" s="547">
        <v>1057</v>
      </c>
      <c r="L78" s="547">
        <v>1057</v>
      </c>
      <c r="M78" s="669"/>
      <c r="N78" s="681">
        <f t="shared" si="0"/>
        <v>6342</v>
      </c>
      <c r="O78" s="961"/>
      <c r="P78" s="961"/>
      <c r="Q78" s="961"/>
      <c r="R78" s="961"/>
      <c r="S78" s="961"/>
      <c r="T78" s="970"/>
      <c r="U78" s="970"/>
      <c r="V78" s="970"/>
      <c r="W78" s="970"/>
      <c r="X78" s="969"/>
      <c r="Y78" s="969"/>
    </row>
    <row r="79" spans="1:25" ht="39.950000000000003" customHeight="1">
      <c r="E79" s="913"/>
      <c r="F79" s="913"/>
      <c r="G79" s="678" t="s">
        <v>199</v>
      </c>
      <c r="H79" s="547">
        <v>0</v>
      </c>
      <c r="I79" s="547">
        <v>1057</v>
      </c>
      <c r="J79" s="547">
        <v>2114</v>
      </c>
      <c r="K79" s="547">
        <v>2114</v>
      </c>
      <c r="L79" s="547">
        <v>1057</v>
      </c>
      <c r="M79" s="669"/>
      <c r="N79" s="681">
        <f t="shared" si="0"/>
        <v>6342</v>
      </c>
      <c r="O79" s="961"/>
      <c r="P79" s="961"/>
      <c r="Q79" s="961"/>
      <c r="R79" s="961"/>
      <c r="S79" s="961"/>
      <c r="T79" s="970"/>
      <c r="U79" s="970"/>
      <c r="V79" s="970"/>
      <c r="W79" s="970"/>
      <c r="X79" s="969"/>
      <c r="Y79" s="969"/>
    </row>
    <row r="80" spans="1:25" ht="39.950000000000003" customHeight="1">
      <c r="E80" s="913"/>
      <c r="F80" s="913"/>
      <c r="G80" s="678" t="s">
        <v>271</v>
      </c>
      <c r="H80" s="547">
        <v>1057</v>
      </c>
      <c r="I80" s="547">
        <v>1057</v>
      </c>
      <c r="J80" s="547">
        <v>1057</v>
      </c>
      <c r="K80" s="547">
        <v>1057</v>
      </c>
      <c r="L80" s="547">
        <v>0</v>
      </c>
      <c r="M80" s="669"/>
      <c r="N80" s="681">
        <f t="shared" si="0"/>
        <v>4228</v>
      </c>
      <c r="O80" s="961"/>
      <c r="P80" s="961"/>
      <c r="Q80" s="961"/>
      <c r="R80" s="961"/>
      <c r="S80" s="961"/>
      <c r="T80" s="970"/>
      <c r="U80" s="970"/>
      <c r="V80" s="970"/>
      <c r="W80" s="970"/>
      <c r="X80" s="969"/>
      <c r="Y80" s="969"/>
    </row>
    <row r="81" spans="5:25" ht="39.950000000000003" customHeight="1">
      <c r="E81" s="913"/>
      <c r="F81" s="913" t="s">
        <v>85</v>
      </c>
      <c r="G81" s="678" t="s">
        <v>55</v>
      </c>
      <c r="H81" s="547">
        <v>210</v>
      </c>
      <c r="I81" s="547">
        <v>210</v>
      </c>
      <c r="J81" s="547">
        <v>420</v>
      </c>
      <c r="K81" s="547">
        <v>210</v>
      </c>
      <c r="L81" s="547">
        <v>210</v>
      </c>
      <c r="M81" s="669"/>
      <c r="N81" s="681">
        <f t="shared" si="0"/>
        <v>1260</v>
      </c>
      <c r="O81" s="961"/>
      <c r="P81" s="961"/>
      <c r="Q81" s="961"/>
      <c r="R81" s="961"/>
      <c r="S81" s="961"/>
      <c r="T81" s="970"/>
      <c r="U81" s="970"/>
      <c r="V81" s="970"/>
      <c r="W81" s="970"/>
      <c r="X81" s="969"/>
      <c r="Y81" s="969"/>
    </row>
    <row r="82" spans="5:25" ht="39.950000000000003" customHeight="1">
      <c r="E82" s="913"/>
      <c r="F82" s="913"/>
      <c r="G82" s="678" t="s">
        <v>199</v>
      </c>
      <c r="H82" s="547">
        <v>0</v>
      </c>
      <c r="I82" s="547">
        <v>210</v>
      </c>
      <c r="J82" s="547">
        <v>420</v>
      </c>
      <c r="K82" s="547">
        <v>420</v>
      </c>
      <c r="L82" s="547">
        <v>210</v>
      </c>
      <c r="M82" s="669"/>
      <c r="N82" s="681">
        <f t="shared" si="0"/>
        <v>1260</v>
      </c>
      <c r="O82" s="961"/>
      <c r="P82" s="961"/>
      <c r="Q82" s="961"/>
      <c r="R82" s="961"/>
      <c r="S82" s="961"/>
      <c r="T82" s="970"/>
      <c r="U82" s="970"/>
      <c r="V82" s="970"/>
      <c r="W82" s="970"/>
      <c r="X82" s="969"/>
      <c r="Y82" s="969"/>
    </row>
    <row r="83" spans="5:25" ht="39.950000000000003" customHeight="1">
      <c r="E83" s="913"/>
      <c r="F83" s="913"/>
      <c r="G83" s="678" t="s">
        <v>271</v>
      </c>
      <c r="H83" s="547">
        <v>210</v>
      </c>
      <c r="I83" s="547">
        <v>210</v>
      </c>
      <c r="J83" s="547">
        <v>210</v>
      </c>
      <c r="K83" s="547">
        <v>210</v>
      </c>
      <c r="L83" s="547">
        <v>0</v>
      </c>
      <c r="M83" s="669"/>
      <c r="N83" s="681">
        <f t="shared" si="0"/>
        <v>840</v>
      </c>
      <c r="O83" s="961"/>
      <c r="P83" s="961"/>
      <c r="Q83" s="961"/>
      <c r="R83" s="961"/>
      <c r="S83" s="961"/>
      <c r="T83" s="970"/>
      <c r="U83" s="970"/>
      <c r="V83" s="970"/>
      <c r="W83" s="970"/>
      <c r="X83" s="969"/>
      <c r="Y83" s="969"/>
    </row>
    <row r="84" spans="5:25" ht="39.950000000000003" customHeight="1">
      <c r="E84" s="913">
        <v>4</v>
      </c>
      <c r="F84" s="913" t="s">
        <v>59</v>
      </c>
      <c r="G84" s="678" t="s">
        <v>55</v>
      </c>
      <c r="H84" s="547">
        <v>1373</v>
      </c>
      <c r="I84" s="547">
        <v>1373</v>
      </c>
      <c r="J84" s="547">
        <v>2746</v>
      </c>
      <c r="K84" s="547">
        <v>1373</v>
      </c>
      <c r="L84" s="547">
        <v>1373</v>
      </c>
      <c r="M84" s="669"/>
      <c r="N84" s="681">
        <f t="shared" si="0"/>
        <v>8238</v>
      </c>
      <c r="O84" s="961">
        <f>N84+N87+N90+N93+N96</f>
        <v>18240</v>
      </c>
      <c r="P84" s="961">
        <f>N85+N88+N91+N94+N97</f>
        <v>18240</v>
      </c>
      <c r="Q84" s="961">
        <f>N86+N89+N92+N95+N98</f>
        <v>12160</v>
      </c>
      <c r="R84" s="961">
        <f>SUM(O84:Q84)</f>
        <v>48640</v>
      </c>
      <c r="S84" s="961">
        <f>W84*6</f>
        <v>15600</v>
      </c>
      <c r="T84" s="968">
        <f>W84*6</f>
        <v>15600</v>
      </c>
      <c r="U84" s="967">
        <f>W84*4</f>
        <v>10400</v>
      </c>
      <c r="V84" s="967">
        <f>SUM(S84:U84)</f>
        <v>41600</v>
      </c>
      <c r="W84" s="967">
        <v>2600</v>
      </c>
      <c r="X84" s="966"/>
      <c r="Y84" s="966"/>
    </row>
    <row r="85" spans="5:25" ht="39.950000000000003" customHeight="1">
      <c r="E85" s="913"/>
      <c r="F85" s="913"/>
      <c r="G85" s="678" t="s">
        <v>199</v>
      </c>
      <c r="H85" s="547">
        <v>0</v>
      </c>
      <c r="I85" s="547">
        <v>1373</v>
      </c>
      <c r="J85" s="547">
        <v>2746</v>
      </c>
      <c r="K85" s="547">
        <v>2746</v>
      </c>
      <c r="L85" s="547">
        <v>1373</v>
      </c>
      <c r="M85" s="669"/>
      <c r="N85" s="681">
        <f t="shared" si="0"/>
        <v>8238</v>
      </c>
      <c r="O85" s="961"/>
      <c r="P85" s="961"/>
      <c r="Q85" s="961"/>
      <c r="R85" s="961"/>
      <c r="S85" s="961"/>
      <c r="T85" s="968"/>
      <c r="U85" s="967"/>
      <c r="V85" s="967"/>
      <c r="W85" s="967"/>
      <c r="X85" s="966"/>
      <c r="Y85" s="966"/>
    </row>
    <row r="86" spans="5:25" ht="39.950000000000003" customHeight="1">
      <c r="E86" s="913"/>
      <c r="F86" s="913"/>
      <c r="G86" s="678" t="s">
        <v>271</v>
      </c>
      <c r="H86" s="547">
        <v>1373</v>
      </c>
      <c r="I86" s="547">
        <v>1373</v>
      </c>
      <c r="J86" s="547">
        <v>1373</v>
      </c>
      <c r="K86" s="547">
        <v>1373</v>
      </c>
      <c r="L86" s="547">
        <v>0</v>
      </c>
      <c r="M86" s="669"/>
      <c r="N86" s="681">
        <f t="shared" si="0"/>
        <v>5492</v>
      </c>
      <c r="O86" s="961"/>
      <c r="P86" s="961"/>
      <c r="Q86" s="961"/>
      <c r="R86" s="961"/>
      <c r="S86" s="961"/>
      <c r="T86" s="968"/>
      <c r="U86" s="967"/>
      <c r="V86" s="967"/>
      <c r="W86" s="967"/>
      <c r="X86" s="966"/>
      <c r="Y86" s="966"/>
    </row>
    <row r="87" spans="5:25" ht="39.950000000000003" customHeight="1">
      <c r="E87" s="913"/>
      <c r="F87" s="913" t="s">
        <v>158</v>
      </c>
      <c r="G87" s="678" t="s">
        <v>55</v>
      </c>
      <c r="H87" s="547">
        <v>510</v>
      </c>
      <c r="I87" s="547">
        <v>510</v>
      </c>
      <c r="J87" s="547">
        <v>1020</v>
      </c>
      <c r="K87" s="547">
        <v>510</v>
      </c>
      <c r="L87" s="547">
        <v>510</v>
      </c>
      <c r="M87" s="669"/>
      <c r="N87" s="681">
        <f t="shared" si="0"/>
        <v>3060</v>
      </c>
      <c r="O87" s="961"/>
      <c r="P87" s="961"/>
      <c r="Q87" s="961"/>
      <c r="R87" s="961"/>
      <c r="S87" s="961"/>
      <c r="T87" s="968"/>
      <c r="U87" s="967"/>
      <c r="V87" s="967"/>
      <c r="W87" s="967"/>
      <c r="X87" s="966"/>
      <c r="Y87" s="966"/>
    </row>
    <row r="88" spans="5:25" ht="39.950000000000003" customHeight="1">
      <c r="E88" s="913"/>
      <c r="F88" s="913"/>
      <c r="G88" s="678" t="s">
        <v>199</v>
      </c>
      <c r="H88" s="547">
        <v>0</v>
      </c>
      <c r="I88" s="547">
        <v>510</v>
      </c>
      <c r="J88" s="547">
        <v>1020</v>
      </c>
      <c r="K88" s="547">
        <v>1020</v>
      </c>
      <c r="L88" s="547">
        <v>510</v>
      </c>
      <c r="M88" s="669"/>
      <c r="N88" s="681">
        <f t="shared" si="0"/>
        <v>3060</v>
      </c>
      <c r="O88" s="961"/>
      <c r="P88" s="961"/>
      <c r="Q88" s="961"/>
      <c r="R88" s="961"/>
      <c r="S88" s="961"/>
      <c r="T88" s="968"/>
      <c r="U88" s="967"/>
      <c r="V88" s="967"/>
      <c r="W88" s="967"/>
      <c r="X88" s="966"/>
      <c r="Y88" s="966"/>
    </row>
    <row r="89" spans="5:25" ht="39.950000000000003" customHeight="1">
      <c r="E89" s="913"/>
      <c r="F89" s="913"/>
      <c r="G89" s="678" t="s">
        <v>271</v>
      </c>
      <c r="H89" s="547">
        <v>510</v>
      </c>
      <c r="I89" s="547">
        <v>510</v>
      </c>
      <c r="J89" s="547">
        <v>510</v>
      </c>
      <c r="K89" s="547">
        <v>510</v>
      </c>
      <c r="L89" s="547">
        <v>0</v>
      </c>
      <c r="M89" s="669"/>
      <c r="N89" s="681">
        <f t="shared" si="0"/>
        <v>2040</v>
      </c>
      <c r="O89" s="961"/>
      <c r="P89" s="961"/>
      <c r="Q89" s="961"/>
      <c r="R89" s="961"/>
      <c r="S89" s="961"/>
      <c r="T89" s="968"/>
      <c r="U89" s="967"/>
      <c r="V89" s="967"/>
      <c r="W89" s="967"/>
      <c r="X89" s="966"/>
      <c r="Y89" s="966"/>
    </row>
    <row r="90" spans="5:25" ht="39.950000000000003" customHeight="1">
      <c r="E90" s="913"/>
      <c r="F90" s="913" t="s">
        <v>60</v>
      </c>
      <c r="G90" s="678" t="s">
        <v>55</v>
      </c>
      <c r="H90" s="547">
        <v>325</v>
      </c>
      <c r="I90" s="547">
        <v>325</v>
      </c>
      <c r="J90" s="547">
        <v>650</v>
      </c>
      <c r="K90" s="547">
        <v>325</v>
      </c>
      <c r="L90" s="547">
        <v>325</v>
      </c>
      <c r="M90" s="669"/>
      <c r="N90" s="681">
        <f t="shared" si="0"/>
        <v>1950</v>
      </c>
      <c r="O90" s="961"/>
      <c r="P90" s="961"/>
      <c r="Q90" s="961"/>
      <c r="R90" s="961"/>
      <c r="S90" s="961"/>
      <c r="T90" s="968"/>
      <c r="U90" s="967"/>
      <c r="V90" s="967"/>
      <c r="W90" s="967"/>
      <c r="X90" s="966"/>
      <c r="Y90" s="966"/>
    </row>
    <row r="91" spans="5:25" ht="39.950000000000003" customHeight="1">
      <c r="E91" s="913"/>
      <c r="F91" s="913"/>
      <c r="G91" s="678" t="s">
        <v>199</v>
      </c>
      <c r="H91" s="547">
        <v>0</v>
      </c>
      <c r="I91" s="547">
        <v>325</v>
      </c>
      <c r="J91" s="547">
        <v>650</v>
      </c>
      <c r="K91" s="547">
        <v>650</v>
      </c>
      <c r="L91" s="547">
        <v>325</v>
      </c>
      <c r="M91" s="669"/>
      <c r="N91" s="681">
        <f t="shared" si="0"/>
        <v>1950</v>
      </c>
      <c r="O91" s="961"/>
      <c r="P91" s="961"/>
      <c r="Q91" s="961"/>
      <c r="R91" s="961"/>
      <c r="S91" s="961"/>
      <c r="T91" s="968"/>
      <c r="U91" s="967"/>
      <c r="V91" s="967"/>
      <c r="W91" s="967"/>
      <c r="X91" s="966"/>
      <c r="Y91" s="966"/>
    </row>
    <row r="92" spans="5:25" ht="39.950000000000003" customHeight="1">
      <c r="E92" s="913"/>
      <c r="F92" s="913"/>
      <c r="G92" s="678" t="s">
        <v>271</v>
      </c>
      <c r="H92" s="547">
        <v>325</v>
      </c>
      <c r="I92" s="547">
        <v>325</v>
      </c>
      <c r="J92" s="547">
        <v>325</v>
      </c>
      <c r="K92" s="547">
        <v>325</v>
      </c>
      <c r="L92" s="547">
        <v>0</v>
      </c>
      <c r="M92" s="669"/>
      <c r="N92" s="681">
        <f t="shared" si="0"/>
        <v>1300</v>
      </c>
      <c r="O92" s="961"/>
      <c r="P92" s="961"/>
      <c r="Q92" s="961"/>
      <c r="R92" s="961"/>
      <c r="S92" s="961"/>
      <c r="T92" s="968"/>
      <c r="U92" s="967"/>
      <c r="V92" s="967"/>
      <c r="W92" s="967"/>
      <c r="X92" s="966"/>
      <c r="Y92" s="966"/>
    </row>
    <row r="93" spans="5:25" ht="39.950000000000003" customHeight="1">
      <c r="E93" s="913"/>
      <c r="F93" s="913" t="s">
        <v>159</v>
      </c>
      <c r="G93" s="678" t="s">
        <v>55</v>
      </c>
      <c r="H93" s="547">
        <v>588</v>
      </c>
      <c r="I93" s="547">
        <v>588</v>
      </c>
      <c r="J93" s="547">
        <v>1176</v>
      </c>
      <c r="K93" s="547">
        <v>588</v>
      </c>
      <c r="L93" s="547">
        <v>588</v>
      </c>
      <c r="M93" s="669"/>
      <c r="N93" s="681">
        <f t="shared" si="0"/>
        <v>3528</v>
      </c>
      <c r="O93" s="961"/>
      <c r="P93" s="961"/>
      <c r="Q93" s="961"/>
      <c r="R93" s="961"/>
      <c r="S93" s="961"/>
      <c r="T93" s="968"/>
      <c r="U93" s="967"/>
      <c r="V93" s="967"/>
      <c r="W93" s="967"/>
      <c r="X93" s="966"/>
      <c r="Y93" s="966"/>
    </row>
    <row r="94" spans="5:25" ht="39.950000000000003" customHeight="1">
      <c r="E94" s="913"/>
      <c r="F94" s="913"/>
      <c r="G94" s="678" t="s">
        <v>199</v>
      </c>
      <c r="H94" s="547">
        <v>0</v>
      </c>
      <c r="I94" s="547">
        <v>588</v>
      </c>
      <c r="J94" s="547">
        <v>1176</v>
      </c>
      <c r="K94" s="547">
        <v>1176</v>
      </c>
      <c r="L94" s="547">
        <v>588</v>
      </c>
      <c r="M94" s="669"/>
      <c r="N94" s="681">
        <f t="shared" si="0"/>
        <v>3528</v>
      </c>
      <c r="O94" s="961"/>
      <c r="P94" s="961"/>
      <c r="Q94" s="961"/>
      <c r="R94" s="961"/>
      <c r="S94" s="961"/>
      <c r="T94" s="968"/>
      <c r="U94" s="967"/>
      <c r="V94" s="967"/>
      <c r="W94" s="967"/>
      <c r="X94" s="966"/>
      <c r="Y94" s="966"/>
    </row>
    <row r="95" spans="5:25" ht="39.950000000000003" customHeight="1">
      <c r="E95" s="913"/>
      <c r="F95" s="913"/>
      <c r="G95" s="678" t="s">
        <v>271</v>
      </c>
      <c r="H95" s="547">
        <v>588</v>
      </c>
      <c r="I95" s="547">
        <v>588</v>
      </c>
      <c r="J95" s="547">
        <v>588</v>
      </c>
      <c r="K95" s="547">
        <v>588</v>
      </c>
      <c r="L95" s="547">
        <v>0</v>
      </c>
      <c r="M95" s="669"/>
      <c r="N95" s="681">
        <f t="shared" si="0"/>
        <v>2352</v>
      </c>
      <c r="O95" s="961"/>
      <c r="P95" s="961"/>
      <c r="Q95" s="961"/>
      <c r="R95" s="961"/>
      <c r="S95" s="961"/>
      <c r="T95" s="968"/>
      <c r="U95" s="967"/>
      <c r="V95" s="967"/>
      <c r="W95" s="967"/>
      <c r="X95" s="966"/>
      <c r="Y95" s="966"/>
    </row>
    <row r="96" spans="5:25" ht="39.950000000000003" customHeight="1">
      <c r="E96" s="913"/>
      <c r="F96" s="913" t="s">
        <v>160</v>
      </c>
      <c r="G96" s="678" t="s">
        <v>55</v>
      </c>
      <c r="H96" s="547">
        <v>244</v>
      </c>
      <c r="I96" s="547">
        <v>244</v>
      </c>
      <c r="J96" s="547">
        <v>488</v>
      </c>
      <c r="K96" s="547">
        <v>244</v>
      </c>
      <c r="L96" s="547">
        <v>244</v>
      </c>
      <c r="M96" s="669"/>
      <c r="N96" s="681">
        <f t="shared" si="0"/>
        <v>1464</v>
      </c>
      <c r="O96" s="961"/>
      <c r="P96" s="961"/>
      <c r="Q96" s="961"/>
      <c r="R96" s="961"/>
      <c r="S96" s="961"/>
      <c r="T96" s="968"/>
      <c r="U96" s="967"/>
      <c r="V96" s="967"/>
      <c r="W96" s="967"/>
      <c r="X96" s="966"/>
      <c r="Y96" s="966"/>
    </row>
    <row r="97" spans="5:25" ht="39.950000000000003" customHeight="1">
      <c r="E97" s="913"/>
      <c r="F97" s="913"/>
      <c r="G97" s="678" t="s">
        <v>199</v>
      </c>
      <c r="H97" s="547">
        <v>0</v>
      </c>
      <c r="I97" s="547">
        <v>244</v>
      </c>
      <c r="J97" s="547">
        <v>488</v>
      </c>
      <c r="K97" s="547">
        <v>488</v>
      </c>
      <c r="L97" s="547">
        <v>244</v>
      </c>
      <c r="M97" s="669"/>
      <c r="N97" s="681">
        <f t="shared" si="0"/>
        <v>1464</v>
      </c>
      <c r="O97" s="961"/>
      <c r="P97" s="961"/>
      <c r="Q97" s="961"/>
      <c r="R97" s="961"/>
      <c r="S97" s="961"/>
      <c r="T97" s="968"/>
      <c r="U97" s="967"/>
      <c r="V97" s="967"/>
      <c r="W97" s="967"/>
      <c r="X97" s="966"/>
      <c r="Y97" s="966"/>
    </row>
    <row r="98" spans="5:25" ht="39.950000000000003" customHeight="1">
      <c r="E98" s="913"/>
      <c r="F98" s="913"/>
      <c r="G98" s="678" t="s">
        <v>271</v>
      </c>
      <c r="H98" s="547">
        <v>244</v>
      </c>
      <c r="I98" s="547">
        <v>244</v>
      </c>
      <c r="J98" s="547">
        <v>244</v>
      </c>
      <c r="K98" s="547">
        <v>244</v>
      </c>
      <c r="L98" s="547">
        <v>0</v>
      </c>
      <c r="M98" s="669"/>
      <c r="N98" s="681">
        <f t="shared" si="0"/>
        <v>976</v>
      </c>
      <c r="O98" s="961"/>
      <c r="P98" s="961"/>
      <c r="Q98" s="961"/>
      <c r="R98" s="961"/>
      <c r="S98" s="961"/>
      <c r="T98" s="968"/>
      <c r="U98" s="967"/>
      <c r="V98" s="967"/>
      <c r="W98" s="967"/>
      <c r="X98" s="966"/>
      <c r="Y98" s="966"/>
    </row>
    <row r="99" spans="5:25" ht="39.950000000000003" customHeight="1">
      <c r="E99" s="913">
        <v>5</v>
      </c>
      <c r="F99" s="913" t="s">
        <v>181</v>
      </c>
      <c r="G99" s="678" t="s">
        <v>55</v>
      </c>
      <c r="H99" s="547">
        <v>1200</v>
      </c>
      <c r="I99" s="547">
        <v>1200</v>
      </c>
      <c r="J99" s="547">
        <v>2400</v>
      </c>
      <c r="K99" s="547">
        <v>1200</v>
      </c>
      <c r="L99" s="547">
        <v>1200</v>
      </c>
      <c r="M99" s="669"/>
      <c r="N99" s="681">
        <f t="shared" si="0"/>
        <v>7200</v>
      </c>
      <c r="O99" s="961">
        <f>N99+N102+N105</f>
        <v>10590</v>
      </c>
      <c r="P99" s="961">
        <f>N100+N103+N106</f>
        <v>10590</v>
      </c>
      <c r="Q99" s="961">
        <f>N101+N104+N107</f>
        <v>7060</v>
      </c>
      <c r="R99" s="961">
        <f>SUM(O99:Q99)</f>
        <v>28240</v>
      </c>
      <c r="S99" s="961">
        <f>W99*6</f>
        <v>4272</v>
      </c>
      <c r="T99" s="968">
        <f>W99*6</f>
        <v>4272</v>
      </c>
      <c r="U99" s="967">
        <f>W99*4</f>
        <v>2848</v>
      </c>
      <c r="V99" s="967">
        <f>SUM(S99:U99)</f>
        <v>11392</v>
      </c>
      <c r="W99" s="967">
        <v>712</v>
      </c>
      <c r="X99" s="969"/>
      <c r="Y99" s="969"/>
    </row>
    <row r="100" spans="5:25" ht="39.950000000000003" customHeight="1">
      <c r="E100" s="913"/>
      <c r="F100" s="913"/>
      <c r="G100" s="678" t="s">
        <v>199</v>
      </c>
      <c r="H100" s="547">
        <v>0</v>
      </c>
      <c r="I100" s="547">
        <v>1200</v>
      </c>
      <c r="J100" s="547">
        <v>2400</v>
      </c>
      <c r="K100" s="547">
        <v>2400</v>
      </c>
      <c r="L100" s="547">
        <v>1200</v>
      </c>
      <c r="M100" s="669"/>
      <c r="N100" s="681">
        <f t="shared" si="0"/>
        <v>7200</v>
      </c>
      <c r="O100" s="961"/>
      <c r="P100" s="961"/>
      <c r="Q100" s="961"/>
      <c r="R100" s="961"/>
      <c r="S100" s="961"/>
      <c r="T100" s="968"/>
      <c r="U100" s="967"/>
      <c r="V100" s="967"/>
      <c r="W100" s="967"/>
      <c r="X100" s="969"/>
      <c r="Y100" s="969"/>
    </row>
    <row r="101" spans="5:25" ht="39.950000000000003" customHeight="1">
      <c r="E101" s="913"/>
      <c r="F101" s="913"/>
      <c r="G101" s="678" t="s">
        <v>271</v>
      </c>
      <c r="H101" s="547">
        <v>1200</v>
      </c>
      <c r="I101" s="547">
        <v>1200</v>
      </c>
      <c r="J101" s="547">
        <v>1200</v>
      </c>
      <c r="K101" s="547">
        <v>1200</v>
      </c>
      <c r="L101" s="547">
        <v>0</v>
      </c>
      <c r="M101" s="669"/>
      <c r="N101" s="681">
        <f t="shared" si="0"/>
        <v>4800</v>
      </c>
      <c r="O101" s="961"/>
      <c r="P101" s="961"/>
      <c r="Q101" s="961"/>
      <c r="R101" s="961"/>
      <c r="S101" s="961"/>
      <c r="T101" s="968"/>
      <c r="U101" s="967"/>
      <c r="V101" s="967"/>
      <c r="W101" s="967"/>
      <c r="X101" s="969"/>
      <c r="Y101" s="969"/>
    </row>
    <row r="102" spans="5:25" ht="39.950000000000003" customHeight="1">
      <c r="E102" s="913"/>
      <c r="F102" s="913" t="s">
        <v>182</v>
      </c>
      <c r="G102" s="678" t="s">
        <v>55</v>
      </c>
      <c r="H102" s="547">
        <v>53</v>
      </c>
      <c r="I102" s="547">
        <v>53</v>
      </c>
      <c r="J102" s="547">
        <v>106</v>
      </c>
      <c r="K102" s="547">
        <v>53</v>
      </c>
      <c r="L102" s="547">
        <v>53</v>
      </c>
      <c r="M102" s="669"/>
      <c r="N102" s="681">
        <f t="shared" si="0"/>
        <v>318</v>
      </c>
      <c r="O102" s="961"/>
      <c r="P102" s="961"/>
      <c r="Q102" s="961"/>
      <c r="R102" s="961"/>
      <c r="S102" s="961"/>
      <c r="T102" s="968"/>
      <c r="U102" s="967"/>
      <c r="V102" s="967"/>
      <c r="W102" s="967"/>
      <c r="X102" s="969"/>
      <c r="Y102" s="969"/>
    </row>
    <row r="103" spans="5:25" ht="39.950000000000003" customHeight="1">
      <c r="E103" s="913"/>
      <c r="F103" s="913"/>
      <c r="G103" s="678" t="s">
        <v>199</v>
      </c>
      <c r="H103" s="547">
        <v>0</v>
      </c>
      <c r="I103" s="547">
        <v>53</v>
      </c>
      <c r="J103" s="547">
        <v>106</v>
      </c>
      <c r="K103" s="547">
        <v>106</v>
      </c>
      <c r="L103" s="547">
        <v>53</v>
      </c>
      <c r="M103" s="669"/>
      <c r="N103" s="681">
        <f t="shared" si="0"/>
        <v>318</v>
      </c>
      <c r="O103" s="961"/>
      <c r="P103" s="961"/>
      <c r="Q103" s="961"/>
      <c r="R103" s="961"/>
      <c r="S103" s="961"/>
      <c r="T103" s="968"/>
      <c r="U103" s="967"/>
      <c r="V103" s="967"/>
      <c r="W103" s="967"/>
      <c r="X103" s="969"/>
      <c r="Y103" s="969"/>
    </row>
    <row r="104" spans="5:25" ht="39.950000000000003" customHeight="1">
      <c r="E104" s="913"/>
      <c r="F104" s="913"/>
      <c r="G104" s="678" t="s">
        <v>271</v>
      </c>
      <c r="H104" s="547">
        <v>53</v>
      </c>
      <c r="I104" s="547">
        <v>53</v>
      </c>
      <c r="J104" s="547">
        <v>53</v>
      </c>
      <c r="K104" s="547">
        <v>53</v>
      </c>
      <c r="L104" s="547">
        <v>0</v>
      </c>
      <c r="M104" s="669"/>
      <c r="N104" s="681">
        <f t="shared" si="0"/>
        <v>212</v>
      </c>
      <c r="O104" s="961"/>
      <c r="P104" s="961"/>
      <c r="Q104" s="961"/>
      <c r="R104" s="961"/>
      <c r="S104" s="961"/>
      <c r="T104" s="968"/>
      <c r="U104" s="967"/>
      <c r="V104" s="967"/>
      <c r="W104" s="967"/>
      <c r="X104" s="969"/>
      <c r="Y104" s="969"/>
    </row>
    <row r="105" spans="5:25" ht="39.950000000000003" customHeight="1">
      <c r="E105" s="913"/>
      <c r="F105" s="913" t="s">
        <v>106</v>
      </c>
      <c r="G105" s="678" t="s">
        <v>55</v>
      </c>
      <c r="H105" s="547">
        <v>512</v>
      </c>
      <c r="I105" s="547">
        <v>512</v>
      </c>
      <c r="J105" s="547">
        <v>1024</v>
      </c>
      <c r="K105" s="547">
        <v>512</v>
      </c>
      <c r="L105" s="547">
        <v>512</v>
      </c>
      <c r="M105" s="669"/>
      <c r="N105" s="681">
        <f t="shared" si="0"/>
        <v>3072</v>
      </c>
      <c r="O105" s="961"/>
      <c r="P105" s="961"/>
      <c r="Q105" s="961"/>
      <c r="R105" s="961"/>
      <c r="S105" s="961"/>
      <c r="T105" s="968"/>
      <c r="U105" s="967"/>
      <c r="V105" s="967"/>
      <c r="W105" s="967"/>
      <c r="X105" s="969"/>
      <c r="Y105" s="969"/>
    </row>
    <row r="106" spans="5:25" ht="39.950000000000003" customHeight="1">
      <c r="E106" s="913"/>
      <c r="F106" s="913"/>
      <c r="G106" s="678" t="s">
        <v>199</v>
      </c>
      <c r="H106" s="547">
        <v>0</v>
      </c>
      <c r="I106" s="547">
        <v>512</v>
      </c>
      <c r="J106" s="547">
        <v>1024</v>
      </c>
      <c r="K106" s="547">
        <v>1024</v>
      </c>
      <c r="L106" s="547">
        <v>512</v>
      </c>
      <c r="M106" s="669"/>
      <c r="N106" s="681">
        <f t="shared" si="0"/>
        <v>3072</v>
      </c>
      <c r="O106" s="961"/>
      <c r="P106" s="961"/>
      <c r="Q106" s="961"/>
      <c r="R106" s="961"/>
      <c r="S106" s="961"/>
      <c r="T106" s="968"/>
      <c r="U106" s="967"/>
      <c r="V106" s="967"/>
      <c r="W106" s="967"/>
      <c r="X106" s="969"/>
      <c r="Y106" s="969"/>
    </row>
    <row r="107" spans="5:25" ht="39.950000000000003" customHeight="1">
      <c r="E107" s="913"/>
      <c r="F107" s="913"/>
      <c r="G107" s="678" t="s">
        <v>271</v>
      </c>
      <c r="H107" s="547">
        <v>512</v>
      </c>
      <c r="I107" s="547">
        <v>512</v>
      </c>
      <c r="J107" s="547">
        <v>512</v>
      </c>
      <c r="K107" s="547">
        <v>512</v>
      </c>
      <c r="L107" s="547">
        <v>0</v>
      </c>
      <c r="M107" s="669"/>
      <c r="N107" s="681">
        <f t="shared" si="0"/>
        <v>2048</v>
      </c>
      <c r="O107" s="961"/>
      <c r="P107" s="961"/>
      <c r="Q107" s="961"/>
      <c r="R107" s="961"/>
      <c r="S107" s="961"/>
      <c r="T107" s="968"/>
      <c r="U107" s="967"/>
      <c r="V107" s="967"/>
      <c r="W107" s="967"/>
      <c r="X107" s="969"/>
      <c r="Y107" s="969"/>
    </row>
    <row r="108" spans="5:25" ht="39.950000000000003" customHeight="1">
      <c r="E108" s="913">
        <v>7</v>
      </c>
      <c r="F108" s="913" t="s">
        <v>78</v>
      </c>
      <c r="G108" s="678" t="s">
        <v>55</v>
      </c>
      <c r="H108" s="547">
        <v>404</v>
      </c>
      <c r="I108" s="547">
        <v>404</v>
      </c>
      <c r="J108" s="547">
        <v>808</v>
      </c>
      <c r="K108" s="547">
        <v>404</v>
      </c>
      <c r="L108" s="547">
        <v>404</v>
      </c>
      <c r="M108" s="669"/>
      <c r="N108" s="681">
        <f t="shared" si="0"/>
        <v>2424</v>
      </c>
      <c r="O108" s="961">
        <f>N108+N111+N114+N117</f>
        <v>8994</v>
      </c>
      <c r="P108" s="961">
        <f>N109+N112+N115+N118</f>
        <v>8994</v>
      </c>
      <c r="Q108" s="961">
        <f>N110+N113+N116+N119</f>
        <v>5996</v>
      </c>
      <c r="R108" s="961">
        <f>SUM(O108:Q108)</f>
        <v>23984</v>
      </c>
      <c r="S108" s="961">
        <f>W108*6</f>
        <v>6012</v>
      </c>
      <c r="T108" s="968">
        <f>W108*6</f>
        <v>6012</v>
      </c>
      <c r="U108" s="967">
        <f>W108*4</f>
        <v>4008</v>
      </c>
      <c r="V108" s="967">
        <f>SUM(S108:U108)</f>
        <v>16032</v>
      </c>
      <c r="W108" s="967">
        <v>1002</v>
      </c>
      <c r="X108" s="969"/>
      <c r="Y108" s="969"/>
    </row>
    <row r="109" spans="5:25" ht="39.950000000000003" customHeight="1">
      <c r="E109" s="913"/>
      <c r="F109" s="913"/>
      <c r="G109" s="678" t="s">
        <v>199</v>
      </c>
      <c r="H109" s="547">
        <v>0</v>
      </c>
      <c r="I109" s="547">
        <v>404</v>
      </c>
      <c r="J109" s="547">
        <v>808</v>
      </c>
      <c r="K109" s="547">
        <v>808</v>
      </c>
      <c r="L109" s="547">
        <v>404</v>
      </c>
      <c r="M109" s="669"/>
      <c r="N109" s="681">
        <f t="shared" si="0"/>
        <v>2424</v>
      </c>
      <c r="O109" s="961"/>
      <c r="P109" s="961"/>
      <c r="Q109" s="961"/>
      <c r="R109" s="961"/>
      <c r="S109" s="961"/>
      <c r="T109" s="968"/>
      <c r="U109" s="967"/>
      <c r="V109" s="967"/>
      <c r="W109" s="967"/>
      <c r="X109" s="969"/>
      <c r="Y109" s="969"/>
    </row>
    <row r="110" spans="5:25" ht="39.950000000000003" customHeight="1">
      <c r="E110" s="913"/>
      <c r="F110" s="913"/>
      <c r="G110" s="678" t="s">
        <v>271</v>
      </c>
      <c r="H110" s="547">
        <v>404</v>
      </c>
      <c r="I110" s="547">
        <v>404</v>
      </c>
      <c r="J110" s="547">
        <v>404</v>
      </c>
      <c r="K110" s="547">
        <v>404</v>
      </c>
      <c r="L110" s="547">
        <v>0</v>
      </c>
      <c r="M110" s="669"/>
      <c r="N110" s="681">
        <f t="shared" si="0"/>
        <v>1616</v>
      </c>
      <c r="O110" s="961"/>
      <c r="P110" s="961"/>
      <c r="Q110" s="961"/>
      <c r="R110" s="961"/>
      <c r="S110" s="961"/>
      <c r="T110" s="968"/>
      <c r="U110" s="967"/>
      <c r="V110" s="967"/>
      <c r="W110" s="967"/>
      <c r="X110" s="969"/>
      <c r="Y110" s="969"/>
    </row>
    <row r="111" spans="5:25" ht="39.950000000000003" customHeight="1">
      <c r="E111" s="913"/>
      <c r="F111" s="913" t="s">
        <v>127</v>
      </c>
      <c r="G111" s="678" t="s">
        <v>55</v>
      </c>
      <c r="H111" s="547">
        <v>370</v>
      </c>
      <c r="I111" s="547">
        <v>370</v>
      </c>
      <c r="J111" s="547">
        <v>740</v>
      </c>
      <c r="K111" s="547">
        <v>370</v>
      </c>
      <c r="L111" s="547">
        <v>370</v>
      </c>
      <c r="M111" s="669"/>
      <c r="N111" s="681">
        <f t="shared" si="0"/>
        <v>2220</v>
      </c>
      <c r="O111" s="961"/>
      <c r="P111" s="961"/>
      <c r="Q111" s="961"/>
      <c r="R111" s="961"/>
      <c r="S111" s="961"/>
      <c r="T111" s="968"/>
      <c r="U111" s="967"/>
      <c r="V111" s="967"/>
      <c r="W111" s="967"/>
      <c r="X111" s="969"/>
      <c r="Y111" s="969"/>
    </row>
    <row r="112" spans="5:25" ht="39.950000000000003" customHeight="1">
      <c r="E112" s="913"/>
      <c r="F112" s="913"/>
      <c r="G112" s="678" t="s">
        <v>199</v>
      </c>
      <c r="H112" s="547">
        <v>0</v>
      </c>
      <c r="I112" s="547">
        <v>370</v>
      </c>
      <c r="J112" s="547">
        <v>740</v>
      </c>
      <c r="K112" s="547">
        <v>740</v>
      </c>
      <c r="L112" s="547">
        <v>370</v>
      </c>
      <c r="M112" s="669"/>
      <c r="N112" s="681">
        <f t="shared" si="0"/>
        <v>2220</v>
      </c>
      <c r="O112" s="961"/>
      <c r="P112" s="961"/>
      <c r="Q112" s="961"/>
      <c r="R112" s="961"/>
      <c r="S112" s="961"/>
      <c r="T112" s="968"/>
      <c r="U112" s="967"/>
      <c r="V112" s="967"/>
      <c r="W112" s="967"/>
      <c r="X112" s="969"/>
      <c r="Y112" s="969"/>
    </row>
    <row r="113" spans="5:25" ht="39.950000000000003" customHeight="1">
      <c r="E113" s="913"/>
      <c r="F113" s="913"/>
      <c r="G113" s="678" t="s">
        <v>271</v>
      </c>
      <c r="H113" s="547">
        <v>370</v>
      </c>
      <c r="I113" s="547">
        <v>370</v>
      </c>
      <c r="J113" s="547">
        <v>370</v>
      </c>
      <c r="K113" s="547">
        <v>370</v>
      </c>
      <c r="L113" s="547">
        <v>0</v>
      </c>
      <c r="M113" s="669"/>
      <c r="N113" s="681">
        <f t="shared" si="0"/>
        <v>1480</v>
      </c>
      <c r="O113" s="961"/>
      <c r="P113" s="961"/>
      <c r="Q113" s="961"/>
      <c r="R113" s="961"/>
      <c r="S113" s="961"/>
      <c r="T113" s="968"/>
      <c r="U113" s="967"/>
      <c r="V113" s="967"/>
      <c r="W113" s="967"/>
      <c r="X113" s="969"/>
      <c r="Y113" s="969"/>
    </row>
    <row r="114" spans="5:25" ht="39.950000000000003" customHeight="1">
      <c r="E114" s="913"/>
      <c r="F114" s="913" t="s">
        <v>161</v>
      </c>
      <c r="G114" s="678" t="s">
        <v>55</v>
      </c>
      <c r="H114" s="547">
        <v>669</v>
      </c>
      <c r="I114" s="547">
        <v>669</v>
      </c>
      <c r="J114" s="547">
        <v>1338</v>
      </c>
      <c r="K114" s="547">
        <v>669</v>
      </c>
      <c r="L114" s="547">
        <v>669</v>
      </c>
      <c r="M114" s="669"/>
      <c r="N114" s="681">
        <f t="shared" si="0"/>
        <v>4014</v>
      </c>
      <c r="O114" s="961"/>
      <c r="P114" s="961"/>
      <c r="Q114" s="961"/>
      <c r="R114" s="961"/>
      <c r="S114" s="961"/>
      <c r="T114" s="968"/>
      <c r="U114" s="967"/>
      <c r="V114" s="967"/>
      <c r="W114" s="967"/>
      <c r="X114" s="969"/>
      <c r="Y114" s="969"/>
    </row>
    <row r="115" spans="5:25" ht="39.950000000000003" customHeight="1">
      <c r="E115" s="913"/>
      <c r="F115" s="913"/>
      <c r="G115" s="678" t="s">
        <v>199</v>
      </c>
      <c r="H115" s="547">
        <v>0</v>
      </c>
      <c r="I115" s="547">
        <v>669</v>
      </c>
      <c r="J115" s="547">
        <v>1338</v>
      </c>
      <c r="K115" s="547">
        <v>1338</v>
      </c>
      <c r="L115" s="547">
        <v>669</v>
      </c>
      <c r="M115" s="669"/>
      <c r="N115" s="681">
        <f t="shared" si="0"/>
        <v>4014</v>
      </c>
      <c r="O115" s="961"/>
      <c r="P115" s="961"/>
      <c r="Q115" s="961"/>
      <c r="R115" s="961"/>
      <c r="S115" s="961"/>
      <c r="T115" s="968"/>
      <c r="U115" s="967"/>
      <c r="V115" s="967"/>
      <c r="W115" s="967"/>
      <c r="X115" s="969"/>
      <c r="Y115" s="969"/>
    </row>
    <row r="116" spans="5:25" ht="39.950000000000003" customHeight="1">
      <c r="E116" s="913"/>
      <c r="F116" s="913"/>
      <c r="G116" s="678" t="s">
        <v>271</v>
      </c>
      <c r="H116" s="547">
        <v>669</v>
      </c>
      <c r="I116" s="547">
        <v>669</v>
      </c>
      <c r="J116" s="547">
        <v>669</v>
      </c>
      <c r="K116" s="547">
        <v>669</v>
      </c>
      <c r="L116" s="547">
        <v>0</v>
      </c>
      <c r="M116" s="669"/>
      <c r="N116" s="681">
        <f t="shared" si="0"/>
        <v>2676</v>
      </c>
      <c r="O116" s="961"/>
      <c r="P116" s="961"/>
      <c r="Q116" s="961"/>
      <c r="R116" s="961"/>
      <c r="S116" s="961"/>
      <c r="T116" s="968"/>
      <c r="U116" s="967"/>
      <c r="V116" s="967"/>
      <c r="W116" s="967"/>
      <c r="X116" s="969"/>
      <c r="Y116" s="969"/>
    </row>
    <row r="117" spans="5:25" ht="39.950000000000003" customHeight="1">
      <c r="E117" s="913"/>
      <c r="F117" s="913" t="s">
        <v>162</v>
      </c>
      <c r="G117" s="678" t="s">
        <v>55</v>
      </c>
      <c r="H117" s="547">
        <v>56</v>
      </c>
      <c r="I117" s="547">
        <v>56</v>
      </c>
      <c r="J117" s="547">
        <v>112</v>
      </c>
      <c r="K117" s="547">
        <v>56</v>
      </c>
      <c r="L117" s="547">
        <v>56</v>
      </c>
      <c r="M117" s="669"/>
      <c r="N117" s="681">
        <f t="shared" si="0"/>
        <v>336</v>
      </c>
      <c r="O117" s="961"/>
      <c r="P117" s="961"/>
      <c r="Q117" s="961"/>
      <c r="R117" s="961"/>
      <c r="S117" s="961"/>
      <c r="T117" s="968"/>
      <c r="U117" s="967"/>
      <c r="V117" s="967"/>
      <c r="W117" s="967"/>
      <c r="X117" s="969"/>
      <c r="Y117" s="969"/>
    </row>
    <row r="118" spans="5:25" ht="39.950000000000003" customHeight="1">
      <c r="E118" s="913"/>
      <c r="F118" s="913"/>
      <c r="G118" s="678" t="s">
        <v>199</v>
      </c>
      <c r="H118" s="547">
        <v>0</v>
      </c>
      <c r="I118" s="547">
        <v>56</v>
      </c>
      <c r="J118" s="547">
        <v>112</v>
      </c>
      <c r="K118" s="547">
        <v>112</v>
      </c>
      <c r="L118" s="547">
        <v>56</v>
      </c>
      <c r="M118" s="669"/>
      <c r="N118" s="681">
        <f t="shared" si="0"/>
        <v>336</v>
      </c>
      <c r="O118" s="961"/>
      <c r="P118" s="961"/>
      <c r="Q118" s="961"/>
      <c r="R118" s="961"/>
      <c r="S118" s="961"/>
      <c r="T118" s="968"/>
      <c r="U118" s="967"/>
      <c r="V118" s="967"/>
      <c r="W118" s="967"/>
      <c r="X118" s="969"/>
      <c r="Y118" s="969"/>
    </row>
    <row r="119" spans="5:25" ht="39.950000000000003" customHeight="1">
      <c r="E119" s="913"/>
      <c r="F119" s="913"/>
      <c r="G119" s="678" t="s">
        <v>271</v>
      </c>
      <c r="H119" s="547">
        <v>56</v>
      </c>
      <c r="I119" s="547">
        <v>56</v>
      </c>
      <c r="J119" s="547">
        <v>56</v>
      </c>
      <c r="K119" s="547">
        <v>56</v>
      </c>
      <c r="L119" s="547">
        <v>0</v>
      </c>
      <c r="M119" s="669"/>
      <c r="N119" s="681">
        <f t="shared" si="0"/>
        <v>224</v>
      </c>
      <c r="O119" s="961"/>
      <c r="P119" s="961"/>
      <c r="Q119" s="961"/>
      <c r="R119" s="961"/>
      <c r="S119" s="961"/>
      <c r="T119" s="968"/>
      <c r="U119" s="967"/>
      <c r="V119" s="967"/>
      <c r="W119" s="967"/>
      <c r="X119" s="969"/>
      <c r="Y119" s="969"/>
    </row>
    <row r="120" spans="5:25" ht="39.950000000000003" customHeight="1">
      <c r="E120" s="667"/>
      <c r="F120" s="668"/>
      <c r="G120" s="670"/>
      <c r="H120" s="670"/>
      <c r="I120" s="670"/>
      <c r="J120" s="670"/>
      <c r="K120" s="670"/>
      <c r="L120" s="670"/>
      <c r="M120" s="670"/>
      <c r="N120" s="670"/>
      <c r="O120" s="677">
        <f>SUM(O63:O119)</f>
        <v>77676</v>
      </c>
      <c r="P120" s="677">
        <f>SUM(P63:P119)</f>
        <v>77676</v>
      </c>
      <c r="Q120" s="677">
        <f>SUM(Q63:Q119)</f>
        <v>51784</v>
      </c>
      <c r="R120" s="677">
        <f>SUM(O120:Q120)</f>
        <v>207136</v>
      </c>
      <c r="S120" s="687">
        <f>SUM(S69:S119)</f>
        <v>40488</v>
      </c>
      <c r="T120" s="687">
        <f>SUM(T69:T119)</f>
        <v>40488</v>
      </c>
      <c r="U120" s="687">
        <f>SUM(U69:U119)</f>
        <v>26992</v>
      </c>
      <c r="V120" s="687">
        <f>SUM(V69:V119)</f>
        <v>107968</v>
      </c>
      <c r="W120" s="687">
        <f>SUM(W69:W119)</f>
        <v>6748</v>
      </c>
      <c r="X120" s="686">
        <f>SUM(X63:X119)</f>
        <v>34992</v>
      </c>
      <c r="Y120" s="686">
        <f>SUM(Y63:Y119)</f>
        <v>2187</v>
      </c>
    </row>
    <row r="121" spans="5:25" ht="27.95" customHeight="1"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95"/>
      <c r="P121" s="595"/>
      <c r="Q121" s="595"/>
      <c r="R121" s="595"/>
      <c r="S121" s="595"/>
      <c r="T121" s="595"/>
      <c r="U121" s="595"/>
      <c r="V121" s="595"/>
      <c r="W121" s="595"/>
      <c r="X121" s="665"/>
      <c r="Y121" s="665"/>
    </row>
    <row r="122" spans="5:25" ht="25.5"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</row>
  </sheetData>
  <mergeCells count="215">
    <mergeCell ref="C48:C53"/>
    <mergeCell ref="B33:B59"/>
    <mergeCell ref="A33:A59"/>
    <mergeCell ref="C36:C44"/>
    <mergeCell ref="C45:C47"/>
    <mergeCell ref="C54:C59"/>
    <mergeCell ref="R42:R44"/>
    <mergeCell ref="S42:S44"/>
    <mergeCell ref="T42:T44"/>
    <mergeCell ref="R33:R35"/>
    <mergeCell ref="R36:R38"/>
    <mergeCell ref="S36:S38"/>
    <mergeCell ref="T36:T38"/>
    <mergeCell ref="E45:E47"/>
    <mergeCell ref="E48:E50"/>
    <mergeCell ref="D45:D47"/>
    <mergeCell ref="F51:F53"/>
    <mergeCell ref="R51:R53"/>
    <mergeCell ref="S51:S53"/>
    <mergeCell ref="T51:T53"/>
    <mergeCell ref="F45:F47"/>
    <mergeCell ref="R45:R47"/>
    <mergeCell ref="S45:S47"/>
    <mergeCell ref="T45:T47"/>
    <mergeCell ref="X57:X59"/>
    <mergeCell ref="Y57:Y59"/>
    <mergeCell ref="Y54:Y56"/>
    <mergeCell ref="D57:D59"/>
    <mergeCell ref="E57:E59"/>
    <mergeCell ref="F57:F59"/>
    <mergeCell ref="R57:R59"/>
    <mergeCell ref="S57:S59"/>
    <mergeCell ref="T57:T59"/>
    <mergeCell ref="U57:U59"/>
    <mergeCell ref="V57:V59"/>
    <mergeCell ref="S54:S56"/>
    <mergeCell ref="T54:T56"/>
    <mergeCell ref="U54:U56"/>
    <mergeCell ref="V54:V56"/>
    <mergeCell ref="W57:W59"/>
    <mergeCell ref="U48:U50"/>
    <mergeCell ref="V48:V50"/>
    <mergeCell ref="Y51:Y53"/>
    <mergeCell ref="D54:D56"/>
    <mergeCell ref="E54:E56"/>
    <mergeCell ref="F54:F56"/>
    <mergeCell ref="R54:R56"/>
    <mergeCell ref="W45:W47"/>
    <mergeCell ref="X45:X47"/>
    <mergeCell ref="Y45:Y47"/>
    <mergeCell ref="D51:D53"/>
    <mergeCell ref="E51:E53"/>
    <mergeCell ref="W54:W56"/>
    <mergeCell ref="X54:X56"/>
    <mergeCell ref="U51:U53"/>
    <mergeCell ref="V51:V53"/>
    <mergeCell ref="W51:W53"/>
    <mergeCell ref="X51:X53"/>
    <mergeCell ref="U45:U47"/>
    <mergeCell ref="V45:V47"/>
    <mergeCell ref="W48:W50"/>
    <mergeCell ref="X48:X50"/>
    <mergeCell ref="Y48:Y50"/>
    <mergeCell ref="D48:D50"/>
    <mergeCell ref="U108:U119"/>
    <mergeCell ref="F48:F50"/>
    <mergeCell ref="R48:R50"/>
    <mergeCell ref="S48:S50"/>
    <mergeCell ref="T48:T50"/>
    <mergeCell ref="V99:V107"/>
    <mergeCell ref="W99:W107"/>
    <mergeCell ref="X99:X107"/>
    <mergeCell ref="Y99:Y107"/>
    <mergeCell ref="F102:F104"/>
    <mergeCell ref="F105:F107"/>
    <mergeCell ref="Y72:Y83"/>
    <mergeCell ref="F75:F77"/>
    <mergeCell ref="F78:F80"/>
    <mergeCell ref="F81:F83"/>
    <mergeCell ref="S72:S83"/>
    <mergeCell ref="T72:T83"/>
    <mergeCell ref="U72:U83"/>
    <mergeCell ref="X84:X98"/>
    <mergeCell ref="Y84:Y98"/>
    <mergeCell ref="F87:F89"/>
    <mergeCell ref="F90:F92"/>
    <mergeCell ref="F93:F95"/>
    <mergeCell ref="F96:F98"/>
    <mergeCell ref="V108:V119"/>
    <mergeCell ref="W108:W119"/>
    <mergeCell ref="X108:X119"/>
    <mergeCell ref="Y108:Y119"/>
    <mergeCell ref="F111:F113"/>
    <mergeCell ref="F114:F116"/>
    <mergeCell ref="F117:F119"/>
    <mergeCell ref="E99:E107"/>
    <mergeCell ref="F99:F101"/>
    <mergeCell ref="O99:O107"/>
    <mergeCell ref="P99:P107"/>
    <mergeCell ref="Q99:Q107"/>
    <mergeCell ref="R99:R107"/>
    <mergeCell ref="S99:S107"/>
    <mergeCell ref="T99:T107"/>
    <mergeCell ref="U99:U107"/>
    <mergeCell ref="E108:E119"/>
    <mergeCell ref="F108:F110"/>
    <mergeCell ref="O108:O119"/>
    <mergeCell ref="P108:P119"/>
    <mergeCell ref="Q108:Q119"/>
    <mergeCell ref="R108:R119"/>
    <mergeCell ref="S108:S119"/>
    <mergeCell ref="T108:T119"/>
    <mergeCell ref="U84:U98"/>
    <mergeCell ref="V84:V98"/>
    <mergeCell ref="W84:W98"/>
    <mergeCell ref="X72:X83"/>
    <mergeCell ref="E72:E83"/>
    <mergeCell ref="F72:F74"/>
    <mergeCell ref="O72:O83"/>
    <mergeCell ref="P72:P83"/>
    <mergeCell ref="Q72:Q83"/>
    <mergeCell ref="V72:V83"/>
    <mergeCell ref="W72:W83"/>
    <mergeCell ref="R84:R98"/>
    <mergeCell ref="F69:F71"/>
    <mergeCell ref="O69:O71"/>
    <mergeCell ref="P69:P71"/>
    <mergeCell ref="Q69:Q71"/>
    <mergeCell ref="R69:R71"/>
    <mergeCell ref="S69:S71"/>
    <mergeCell ref="T69:T71"/>
    <mergeCell ref="E84:E98"/>
    <mergeCell ref="F84:F86"/>
    <mergeCell ref="O84:O98"/>
    <mergeCell ref="P84:P98"/>
    <mergeCell ref="Q84:Q98"/>
    <mergeCell ref="R72:R83"/>
    <mergeCell ref="S84:S98"/>
    <mergeCell ref="T84:T98"/>
    <mergeCell ref="Y69:Y71"/>
    <mergeCell ref="X69:X71"/>
    <mergeCell ref="G61:L61"/>
    <mergeCell ref="S61:W61"/>
    <mergeCell ref="E62:F62"/>
    <mergeCell ref="X62:Y62"/>
    <mergeCell ref="E63:E68"/>
    <mergeCell ref="F63:F65"/>
    <mergeCell ref="O63:O68"/>
    <mergeCell ref="P63:P68"/>
    <mergeCell ref="Q63:Q68"/>
    <mergeCell ref="R63:R68"/>
    <mergeCell ref="S63:S68"/>
    <mergeCell ref="T63:T68"/>
    <mergeCell ref="U63:U68"/>
    <mergeCell ref="V63:V68"/>
    <mergeCell ref="W63:W68"/>
    <mergeCell ref="X63:X68"/>
    <mergeCell ref="Y63:Y68"/>
    <mergeCell ref="F66:F68"/>
    <mergeCell ref="U69:U71"/>
    <mergeCell ref="V69:V71"/>
    <mergeCell ref="W69:W71"/>
    <mergeCell ref="E69:E71"/>
    <mergeCell ref="D39:D41"/>
    <mergeCell ref="E39:E41"/>
    <mergeCell ref="F39:F41"/>
    <mergeCell ref="D42:D44"/>
    <mergeCell ref="R39:R41"/>
    <mergeCell ref="S39:S41"/>
    <mergeCell ref="T39:T41"/>
    <mergeCell ref="X36:X38"/>
    <mergeCell ref="Y36:Y38"/>
    <mergeCell ref="X39:X41"/>
    <mergeCell ref="Y39:Y41"/>
    <mergeCell ref="X42:X44"/>
    <mergeCell ref="Y42:Y44"/>
    <mergeCell ref="W36:W38"/>
    <mergeCell ref="W42:W44"/>
    <mergeCell ref="W39:W41"/>
    <mergeCell ref="U42:U44"/>
    <mergeCell ref="V42:V44"/>
    <mergeCell ref="D33:D35"/>
    <mergeCell ref="E33:E35"/>
    <mergeCell ref="F33:F35"/>
    <mergeCell ref="H31:Q31"/>
    <mergeCell ref="S31:U32"/>
    <mergeCell ref="U36:U38"/>
    <mergeCell ref="V36:V38"/>
    <mergeCell ref="D36:D38"/>
    <mergeCell ref="E36:E38"/>
    <mergeCell ref="F36:F38"/>
    <mergeCell ref="A1:Y1"/>
    <mergeCell ref="A2:Y2"/>
    <mergeCell ref="A3:Y3"/>
    <mergeCell ref="A4:W4"/>
    <mergeCell ref="M5:N5"/>
    <mergeCell ref="M6:N6"/>
    <mergeCell ref="E42:E44"/>
    <mergeCell ref="F42:F44"/>
    <mergeCell ref="U33:U35"/>
    <mergeCell ref="V33:V35"/>
    <mergeCell ref="W33:W35"/>
    <mergeCell ref="C33:C35"/>
    <mergeCell ref="X33:X35"/>
    <mergeCell ref="Y33:Y35"/>
    <mergeCell ref="U39:U41"/>
    <mergeCell ref="V39:V41"/>
    <mergeCell ref="M7:N7"/>
    <mergeCell ref="O7:R7"/>
    <mergeCell ref="M8:N8"/>
    <mergeCell ref="P10:T10"/>
    <mergeCell ref="H22:I22"/>
    <mergeCell ref="G31:G32"/>
    <mergeCell ref="S33:S35"/>
    <mergeCell ref="T33:T35"/>
  </mergeCells>
  <pageMargins left="0.2" right="0.19" top="0.2" bottom="0.17" header="0.2" footer="0.22"/>
  <pageSetup scale="23" orientation="landscape" r:id="rId1"/>
  <headerFooter alignWithMargins="0"/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tabSelected="1" view="pageBreakPreview" zoomScale="15" zoomScaleNormal="100" zoomScaleSheetLayoutView="15" workbookViewId="0">
      <selection activeCell="F24" sqref="F24"/>
    </sheetView>
  </sheetViews>
  <sheetFormatPr defaultRowHeight="12.75"/>
  <cols>
    <col min="1" max="1" width="100.5703125" customWidth="1"/>
    <col min="2" max="2" width="49.5703125" customWidth="1"/>
    <col min="3" max="3" width="66.7109375" customWidth="1"/>
    <col min="4" max="4" width="58.28515625" customWidth="1"/>
    <col min="5" max="5" width="61.140625" customWidth="1"/>
    <col min="6" max="6" width="54.7109375" customWidth="1"/>
    <col min="7" max="7" width="57.5703125" customWidth="1"/>
    <col min="8" max="8" width="38.5703125" customWidth="1"/>
    <col min="9" max="9" width="58.42578125" customWidth="1"/>
    <col min="10" max="10" width="43" customWidth="1"/>
    <col min="11" max="11" width="54.5703125" customWidth="1"/>
    <col min="12" max="12" width="32" customWidth="1"/>
    <col min="13" max="13" width="57.7109375" customWidth="1"/>
    <col min="14" max="14" width="45.28515625" customWidth="1"/>
    <col min="15" max="15" width="63.28515625" customWidth="1"/>
    <col min="16" max="16" width="77.42578125" customWidth="1"/>
    <col min="17" max="17" width="13.28515625" customWidth="1"/>
  </cols>
  <sheetData>
    <row r="1" spans="1:16" s="688" customFormat="1" ht="104.25" customHeight="1">
      <c r="A1" s="1029"/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</row>
    <row r="2" spans="1:16" s="688" customFormat="1" ht="50.1" customHeight="1">
      <c r="A2" s="1030"/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</row>
    <row r="3" spans="1:16" s="688" customFormat="1" ht="65.099999999999994" customHeight="1">
      <c r="A3" s="1031"/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</row>
    <row r="4" spans="1:16" s="688" customFormat="1" ht="84.75" customHeight="1" thickBot="1">
      <c r="A4" s="1032"/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</row>
    <row r="5" spans="1:16" s="688" customFormat="1" ht="75" customHeight="1">
      <c r="A5" s="701"/>
      <c r="B5" s="729" t="s">
        <v>81</v>
      </c>
      <c r="C5" s="730"/>
      <c r="D5" s="696"/>
      <c r="E5" s="694"/>
      <c r="F5" s="696"/>
      <c r="G5" s="694"/>
      <c r="H5" s="694"/>
      <c r="I5" s="731"/>
      <c r="J5" s="700"/>
      <c r="K5" s="690"/>
      <c r="L5" s="702"/>
      <c r="M5" s="702"/>
      <c r="N5" s="702"/>
      <c r="O5" s="703"/>
      <c r="P5" s="704"/>
    </row>
    <row r="6" spans="1:16" s="688" customFormat="1" ht="75" customHeight="1">
      <c r="A6" s="705"/>
      <c r="B6" s="707" t="s">
        <v>79</v>
      </c>
      <c r="C6" s="700"/>
      <c r="D6" s="692"/>
      <c r="E6" s="690"/>
      <c r="F6" s="692"/>
      <c r="G6" s="690"/>
      <c r="H6" s="690"/>
      <c r="I6" s="713"/>
      <c r="J6" s="692"/>
      <c r="K6" s="690"/>
      <c r="L6" s="702"/>
      <c r="M6" s="702"/>
      <c r="N6" s="702"/>
      <c r="O6" s="703"/>
      <c r="P6" s="704"/>
    </row>
    <row r="7" spans="1:16" s="688" customFormat="1" ht="75" customHeight="1">
      <c r="A7" s="706"/>
      <c r="B7" s="758" t="s">
        <v>283</v>
      </c>
      <c r="C7" s="690"/>
      <c r="D7" s="692"/>
      <c r="E7" s="692"/>
      <c r="F7" s="692"/>
      <c r="G7" s="692"/>
      <c r="H7" s="692"/>
      <c r="I7" s="713"/>
      <c r="J7" s="690"/>
      <c r="K7" s="692"/>
      <c r="L7" s="702"/>
      <c r="M7" s="702"/>
      <c r="N7" s="702"/>
      <c r="O7" s="703"/>
      <c r="P7" s="704"/>
    </row>
    <row r="8" spans="1:16" s="688" customFormat="1" ht="75" customHeight="1">
      <c r="A8" s="706"/>
      <c r="B8" s="707"/>
      <c r="C8" s="690"/>
      <c r="D8" s="708"/>
      <c r="E8" s="692"/>
      <c r="F8" s="692"/>
      <c r="G8" s="692"/>
      <c r="H8" s="692"/>
      <c r="I8" s="713"/>
      <c r="J8" s="692"/>
      <c r="K8" s="690"/>
      <c r="L8" s="702"/>
      <c r="M8" s="702"/>
      <c r="N8" s="702"/>
      <c r="O8" s="703"/>
      <c r="P8" s="704"/>
    </row>
    <row r="9" spans="1:16" s="688" customFormat="1" ht="75" customHeight="1">
      <c r="A9" s="706"/>
      <c r="B9" s="732" t="s">
        <v>247</v>
      </c>
      <c r="C9" s="693"/>
      <c r="D9" s="719"/>
      <c r="E9" s="719"/>
      <c r="F9" s="719"/>
      <c r="G9" s="699"/>
      <c r="H9" s="699"/>
      <c r="I9" s="733"/>
      <c r="J9" s="692"/>
      <c r="K9" s="690"/>
      <c r="L9" s="702"/>
      <c r="M9" s="702"/>
      <c r="N9" s="702"/>
      <c r="O9" s="703"/>
      <c r="P9" s="704"/>
    </row>
    <row r="10" spans="1:16" s="688" customFormat="1" ht="75" customHeight="1">
      <c r="A10" s="706"/>
      <c r="B10" s="1034" t="s">
        <v>24</v>
      </c>
      <c r="C10" s="1034"/>
      <c r="D10" s="720">
        <v>38</v>
      </c>
      <c r="E10" s="720">
        <v>40</v>
      </c>
      <c r="F10" s="720">
        <v>42</v>
      </c>
      <c r="G10" s="720">
        <v>44</v>
      </c>
      <c r="H10" s="722"/>
      <c r="I10" s="714" t="s">
        <v>11</v>
      </c>
      <c r="J10" s="692"/>
      <c r="K10" s="690"/>
      <c r="L10" s="702"/>
      <c r="M10" s="702"/>
      <c r="N10" s="702"/>
      <c r="O10" s="703"/>
      <c r="P10" s="704"/>
    </row>
    <row r="11" spans="1:16" s="688" customFormat="1" ht="75" customHeight="1">
      <c r="A11" s="706"/>
      <c r="B11" s="1033" t="s">
        <v>282</v>
      </c>
      <c r="C11" s="1033"/>
      <c r="D11" s="724">
        <v>1</v>
      </c>
      <c r="E11" s="724">
        <v>1</v>
      </c>
      <c r="F11" s="724">
        <v>1</v>
      </c>
      <c r="G11" s="724">
        <v>1</v>
      </c>
      <c r="H11" s="724"/>
      <c r="I11" s="725">
        <f>SUM(D11:H11)</f>
        <v>4</v>
      </c>
      <c r="J11" s="692"/>
      <c r="K11" s="690"/>
      <c r="L11" s="702"/>
      <c r="M11" s="702"/>
      <c r="N11" s="702"/>
      <c r="O11" s="703"/>
      <c r="P11" s="704"/>
    </row>
    <row r="12" spans="1:16" s="688" customFormat="1" ht="75" customHeight="1">
      <c r="A12" s="706"/>
      <c r="B12" s="1038" t="s">
        <v>180</v>
      </c>
      <c r="C12" s="1039"/>
      <c r="D12" s="724">
        <v>1</v>
      </c>
      <c r="E12" s="724">
        <v>1</v>
      </c>
      <c r="F12" s="724">
        <v>1</v>
      </c>
      <c r="G12" s="724">
        <v>1</v>
      </c>
      <c r="H12" s="724"/>
      <c r="I12" s="725">
        <f>SUM(D12:H12)</f>
        <v>4</v>
      </c>
      <c r="J12" s="692"/>
      <c r="K12" s="690"/>
      <c r="L12" s="702"/>
      <c r="M12" s="702"/>
      <c r="N12" s="702"/>
      <c r="O12" s="703"/>
      <c r="P12" s="704"/>
    </row>
    <row r="13" spans="1:16" s="688" customFormat="1" ht="75" customHeight="1">
      <c r="A13" s="706"/>
      <c r="B13" s="1033" t="s">
        <v>107</v>
      </c>
      <c r="C13" s="1033"/>
      <c r="D13" s="724">
        <v>0</v>
      </c>
      <c r="E13" s="724">
        <v>2</v>
      </c>
      <c r="F13" s="724">
        <v>1</v>
      </c>
      <c r="G13" s="724">
        <v>1</v>
      </c>
      <c r="H13" s="724"/>
      <c r="I13" s="725">
        <f>SUM(D13:H13)</f>
        <v>4</v>
      </c>
      <c r="J13" s="692"/>
      <c r="K13" s="690"/>
      <c r="L13" s="702"/>
      <c r="M13" s="702"/>
      <c r="N13" s="702"/>
      <c r="O13" s="703"/>
      <c r="P13" s="704"/>
    </row>
    <row r="14" spans="1:16" s="688" customFormat="1" ht="75" customHeight="1">
      <c r="A14" s="706"/>
      <c r="B14" s="1040"/>
      <c r="C14" s="1040"/>
      <c r="D14" s="724"/>
      <c r="E14" s="724"/>
      <c r="F14" s="725"/>
      <c r="G14" s="724"/>
      <c r="H14" s="724"/>
      <c r="I14" s="725"/>
      <c r="J14" s="692"/>
      <c r="K14" s="690"/>
      <c r="L14" s="702"/>
      <c r="M14" s="702"/>
      <c r="N14" s="702"/>
      <c r="O14" s="703"/>
      <c r="P14" s="704"/>
    </row>
    <row r="15" spans="1:16" s="688" customFormat="1" ht="75" customHeight="1">
      <c r="A15" s="706"/>
      <c r="B15" s="753" t="s">
        <v>7</v>
      </c>
      <c r="C15" s="695" t="s">
        <v>165</v>
      </c>
      <c r="D15" s="711">
        <v>4.5999999999999996</v>
      </c>
      <c r="E15" s="692" t="s">
        <v>17</v>
      </c>
      <c r="F15" s="692"/>
      <c r="G15" s="692"/>
      <c r="H15" s="692"/>
      <c r="I15" s="718">
        <f>SUM(I11:I14)</f>
        <v>12</v>
      </c>
      <c r="J15" s="692"/>
      <c r="K15" s="690"/>
      <c r="L15" s="702"/>
      <c r="M15" s="702"/>
      <c r="N15" s="702"/>
      <c r="O15" s="703"/>
      <c r="P15" s="704"/>
    </row>
    <row r="16" spans="1:16" s="688" customFormat="1" ht="75" customHeight="1">
      <c r="A16" s="706"/>
      <c r="B16" s="692" t="s">
        <v>6</v>
      </c>
      <c r="C16" s="695" t="s">
        <v>1</v>
      </c>
      <c r="D16" s="712">
        <v>6.1</v>
      </c>
      <c r="E16" s="692" t="s">
        <v>17</v>
      </c>
      <c r="F16" s="692"/>
      <c r="G16" s="692"/>
      <c r="H16" s="692"/>
      <c r="I16" s="690"/>
      <c r="J16" s="692"/>
      <c r="K16" s="690"/>
      <c r="L16" s="702"/>
      <c r="M16" s="702"/>
      <c r="N16" s="702"/>
      <c r="O16" s="703"/>
      <c r="P16" s="704"/>
    </row>
    <row r="17" spans="1:16" s="688" customFormat="1" ht="75" customHeight="1">
      <c r="A17" s="706"/>
      <c r="B17" s="692" t="s">
        <v>8</v>
      </c>
      <c r="C17" s="695" t="s">
        <v>1</v>
      </c>
      <c r="D17" s="691" t="s">
        <v>284</v>
      </c>
      <c r="E17" s="697"/>
      <c r="F17" s="698"/>
      <c r="G17" s="698"/>
      <c r="H17" s="698"/>
      <c r="I17" s="690"/>
      <c r="J17" s="692"/>
      <c r="K17" s="690"/>
      <c r="L17" s="702"/>
      <c r="M17" s="702"/>
      <c r="N17" s="702"/>
      <c r="O17" s="703"/>
      <c r="P17" s="704"/>
    </row>
    <row r="18" spans="1:16" s="688" customFormat="1" ht="65.25" customHeight="1">
      <c r="A18" s="706"/>
      <c r="B18" s="692"/>
      <c r="C18" s="695"/>
      <c r="D18" s="691"/>
      <c r="E18" s="697"/>
      <c r="F18" s="698"/>
      <c r="G18" s="698"/>
      <c r="H18" s="698"/>
      <c r="I18" s="690"/>
      <c r="J18" s="692"/>
      <c r="K18" s="690"/>
      <c r="L18" s="702"/>
      <c r="M18" s="702"/>
      <c r="N18" s="702"/>
      <c r="O18" s="703"/>
      <c r="P18" s="704"/>
    </row>
    <row r="19" spans="1:16" s="688" customFormat="1" ht="54" customHeight="1" thickBot="1">
      <c r="A19" s="706"/>
      <c r="B19" s="692"/>
      <c r="C19" s="695"/>
      <c r="D19" s="691"/>
      <c r="E19" s="697"/>
      <c r="F19" s="698"/>
      <c r="G19" s="698"/>
      <c r="H19" s="698"/>
      <c r="I19" s="750"/>
      <c r="J19" s="692"/>
      <c r="K19" s="690"/>
      <c r="L19" s="702"/>
      <c r="M19" s="702"/>
      <c r="N19" s="702"/>
      <c r="O19" s="703"/>
      <c r="P19" s="704"/>
    </row>
    <row r="20" spans="1:16" s="688" customFormat="1" ht="75" customHeight="1">
      <c r="A20" s="1015" t="s">
        <v>9</v>
      </c>
      <c r="B20" s="1035" t="s">
        <v>24</v>
      </c>
      <c r="C20" s="1036"/>
      <c r="D20" s="1036"/>
      <c r="E20" s="1036"/>
      <c r="F20" s="1036"/>
      <c r="G20" s="1036"/>
      <c r="H20" s="1036"/>
      <c r="I20" s="1036"/>
      <c r="J20" s="1037"/>
      <c r="K20" s="734" t="s">
        <v>10</v>
      </c>
      <c r="L20" s="734"/>
      <c r="M20" s="734" t="s">
        <v>11</v>
      </c>
      <c r="N20" s="734" t="s">
        <v>11</v>
      </c>
      <c r="O20" s="735" t="s">
        <v>287</v>
      </c>
      <c r="P20" s="737" t="s">
        <v>288</v>
      </c>
    </row>
    <row r="21" spans="1:16" s="688" customFormat="1" ht="99.95" customHeight="1">
      <c r="A21" s="1016"/>
      <c r="B21" s="749">
        <v>38</v>
      </c>
      <c r="C21" s="749">
        <v>40</v>
      </c>
      <c r="D21" s="749">
        <v>42</v>
      </c>
      <c r="E21" s="749">
        <v>44</v>
      </c>
      <c r="F21" s="739"/>
      <c r="G21" s="721"/>
      <c r="H21" s="709"/>
      <c r="I21" s="751"/>
      <c r="J21" s="751"/>
      <c r="K21" s="710" t="s">
        <v>13</v>
      </c>
      <c r="L21" s="710"/>
      <c r="M21" s="710" t="s">
        <v>14</v>
      </c>
      <c r="N21" s="710" t="s">
        <v>15</v>
      </c>
      <c r="O21" s="736" t="s">
        <v>17</v>
      </c>
      <c r="P21" s="738" t="s">
        <v>17</v>
      </c>
    </row>
    <row r="22" spans="1:16" s="688" customFormat="1" ht="99.95" customHeight="1">
      <c r="A22" s="752" t="s">
        <v>285</v>
      </c>
      <c r="B22" s="724">
        <v>1</v>
      </c>
      <c r="C22" s="724">
        <v>1</v>
      </c>
      <c r="D22" s="724">
        <v>1</v>
      </c>
      <c r="E22" s="724">
        <v>1</v>
      </c>
      <c r="F22" s="724"/>
      <c r="G22" s="724"/>
      <c r="H22" s="727"/>
      <c r="I22" s="715"/>
      <c r="J22" s="715"/>
      <c r="K22" s="1017">
        <v>12</v>
      </c>
      <c r="L22" s="747"/>
      <c r="M22" s="1017">
        <v>409</v>
      </c>
      <c r="N22" s="1017">
        <f>M22*K22</f>
        <v>4908</v>
      </c>
      <c r="O22" s="1020">
        <f>M22*D16</f>
        <v>2494.8999999999996</v>
      </c>
      <c r="P22" s="1023">
        <f>M22*D15</f>
        <v>1881.3999999999999</v>
      </c>
    </row>
    <row r="23" spans="1:16" s="688" customFormat="1" ht="99.95" customHeight="1">
      <c r="A23" s="752" t="s">
        <v>107</v>
      </c>
      <c r="B23" s="724">
        <v>1</v>
      </c>
      <c r="C23" s="724">
        <v>1</v>
      </c>
      <c r="D23" s="724">
        <v>1</v>
      </c>
      <c r="E23" s="724">
        <v>1</v>
      </c>
      <c r="F23" s="724"/>
      <c r="G23" s="724"/>
      <c r="H23" s="727"/>
      <c r="I23" s="715"/>
      <c r="J23" s="715"/>
      <c r="K23" s="1018"/>
      <c r="L23" s="748"/>
      <c r="M23" s="1018"/>
      <c r="N23" s="1018"/>
      <c r="O23" s="1021"/>
      <c r="P23" s="1024"/>
    </row>
    <row r="24" spans="1:16" s="688" customFormat="1" ht="99.95" customHeight="1">
      <c r="A24" s="689" t="s">
        <v>286</v>
      </c>
      <c r="B24" s="724">
        <v>0</v>
      </c>
      <c r="C24" s="724">
        <v>2</v>
      </c>
      <c r="D24" s="724">
        <v>1</v>
      </c>
      <c r="E24" s="724">
        <v>1</v>
      </c>
      <c r="F24" s="724"/>
      <c r="G24" s="724"/>
      <c r="H24" s="727"/>
      <c r="I24" s="715"/>
      <c r="J24" s="715"/>
      <c r="K24" s="1018"/>
      <c r="L24" s="748"/>
      <c r="M24" s="1018"/>
      <c r="N24" s="1018"/>
      <c r="O24" s="1021"/>
      <c r="P24" s="1024"/>
    </row>
    <row r="25" spans="1:16" s="688" customFormat="1" ht="99.95" customHeight="1">
      <c r="A25" s="752" t="s">
        <v>285</v>
      </c>
      <c r="B25" s="724">
        <v>1</v>
      </c>
      <c r="C25" s="724">
        <v>1</v>
      </c>
      <c r="D25" s="724">
        <v>1</v>
      </c>
      <c r="E25" s="724">
        <v>1</v>
      </c>
      <c r="F25" s="724"/>
      <c r="G25" s="724"/>
      <c r="H25" s="727"/>
      <c r="I25" s="715"/>
      <c r="J25" s="715"/>
      <c r="K25" s="1017">
        <v>12</v>
      </c>
      <c r="L25" s="1026"/>
      <c r="M25" s="1017">
        <v>2974</v>
      </c>
      <c r="N25" s="1017">
        <f>M25*K25</f>
        <v>35688</v>
      </c>
      <c r="O25" s="1020">
        <f>M25*D16</f>
        <v>18141.399999999998</v>
      </c>
      <c r="P25" s="1023">
        <f>M25*D15</f>
        <v>13680.4</v>
      </c>
    </row>
    <row r="26" spans="1:16" s="688" customFormat="1" ht="99.95" customHeight="1">
      <c r="A26" s="752" t="s">
        <v>107</v>
      </c>
      <c r="B26" s="724">
        <v>1</v>
      </c>
      <c r="C26" s="724">
        <v>1</v>
      </c>
      <c r="D26" s="724">
        <v>1</v>
      </c>
      <c r="E26" s="724">
        <v>1</v>
      </c>
      <c r="F26" s="724"/>
      <c r="G26" s="724"/>
      <c r="H26" s="727"/>
      <c r="I26" s="715"/>
      <c r="J26" s="715"/>
      <c r="K26" s="1018"/>
      <c r="L26" s="1027"/>
      <c r="M26" s="1018"/>
      <c r="N26" s="1018"/>
      <c r="O26" s="1021"/>
      <c r="P26" s="1024"/>
    </row>
    <row r="27" spans="1:16" s="688" customFormat="1" ht="99.95" customHeight="1">
      <c r="A27" s="689" t="s">
        <v>286</v>
      </c>
      <c r="B27" s="724">
        <v>0</v>
      </c>
      <c r="C27" s="724">
        <v>2</v>
      </c>
      <c r="D27" s="724">
        <v>1</v>
      </c>
      <c r="E27" s="724">
        <v>1</v>
      </c>
      <c r="F27" s="724"/>
      <c r="G27" s="724"/>
      <c r="H27" s="727"/>
      <c r="I27" s="715"/>
      <c r="J27" s="715"/>
      <c r="K27" s="1019"/>
      <c r="L27" s="1028"/>
      <c r="M27" s="1019"/>
      <c r="N27" s="1019"/>
      <c r="O27" s="1022"/>
      <c r="P27" s="1025"/>
    </row>
    <row r="28" spans="1:16" s="688" customFormat="1" ht="99.95" customHeight="1">
      <c r="A28" s="752" t="s">
        <v>285</v>
      </c>
      <c r="B28" s="724">
        <v>1</v>
      </c>
      <c r="C28" s="724">
        <v>1</v>
      </c>
      <c r="D28" s="724">
        <v>1</v>
      </c>
      <c r="E28" s="724">
        <v>1</v>
      </c>
      <c r="F28" s="724"/>
      <c r="G28" s="724"/>
      <c r="H28" s="727"/>
      <c r="I28" s="715"/>
      <c r="J28" s="715"/>
      <c r="K28" s="1017">
        <v>12</v>
      </c>
      <c r="L28" s="1026"/>
      <c r="M28" s="1017">
        <v>496</v>
      </c>
      <c r="N28" s="1017">
        <f>M28*K28</f>
        <v>5952</v>
      </c>
      <c r="O28" s="1020">
        <f>M28*D16</f>
        <v>3025.6</v>
      </c>
      <c r="P28" s="1023">
        <f>M28*D15</f>
        <v>2281.6</v>
      </c>
    </row>
    <row r="29" spans="1:16" s="688" customFormat="1" ht="99.95" customHeight="1">
      <c r="A29" s="752" t="s">
        <v>107</v>
      </c>
      <c r="B29" s="724">
        <v>1</v>
      </c>
      <c r="C29" s="724">
        <v>1</v>
      </c>
      <c r="D29" s="724">
        <v>1</v>
      </c>
      <c r="E29" s="724">
        <v>1</v>
      </c>
      <c r="F29" s="724"/>
      <c r="G29" s="724"/>
      <c r="H29" s="727"/>
      <c r="I29" s="715"/>
      <c r="J29" s="715"/>
      <c r="K29" s="1018"/>
      <c r="L29" s="1027"/>
      <c r="M29" s="1018"/>
      <c r="N29" s="1018"/>
      <c r="O29" s="1021"/>
      <c r="P29" s="1024"/>
    </row>
    <row r="30" spans="1:16" s="688" customFormat="1" ht="99.95" customHeight="1">
      <c r="A30" s="746" t="s">
        <v>286</v>
      </c>
      <c r="B30" s="724">
        <v>0</v>
      </c>
      <c r="C30" s="724">
        <v>2</v>
      </c>
      <c r="D30" s="724">
        <v>1</v>
      </c>
      <c r="E30" s="724">
        <v>1</v>
      </c>
      <c r="F30" s="724"/>
      <c r="G30" s="724"/>
      <c r="H30" s="727"/>
      <c r="I30" s="715"/>
      <c r="J30" s="715"/>
      <c r="K30" s="1019"/>
      <c r="L30" s="1028"/>
      <c r="M30" s="1019"/>
      <c r="N30" s="1019"/>
      <c r="O30" s="1022"/>
      <c r="P30" s="1025"/>
    </row>
    <row r="31" spans="1:16" s="688" customFormat="1" ht="99.95" customHeight="1">
      <c r="A31" s="752" t="s">
        <v>285</v>
      </c>
      <c r="B31" s="724">
        <v>1</v>
      </c>
      <c r="C31" s="724">
        <v>1</v>
      </c>
      <c r="D31" s="724">
        <v>1</v>
      </c>
      <c r="E31" s="724">
        <v>1</v>
      </c>
      <c r="F31" s="724"/>
      <c r="G31" s="724"/>
      <c r="H31" s="727"/>
      <c r="I31" s="715"/>
      <c r="J31" s="715"/>
      <c r="K31" s="1017">
        <v>12</v>
      </c>
      <c r="L31" s="1026"/>
      <c r="M31" s="1017">
        <v>1110</v>
      </c>
      <c r="N31" s="1017">
        <f>M31*K31</f>
        <v>13320</v>
      </c>
      <c r="O31" s="1020">
        <f>M31*D16</f>
        <v>6771</v>
      </c>
      <c r="P31" s="1023">
        <f>M31*D15</f>
        <v>5106</v>
      </c>
    </row>
    <row r="32" spans="1:16" s="688" customFormat="1" ht="99.95" customHeight="1">
      <c r="A32" s="752" t="s">
        <v>107</v>
      </c>
      <c r="B32" s="724">
        <v>1</v>
      </c>
      <c r="C32" s="724">
        <v>1</v>
      </c>
      <c r="D32" s="724">
        <v>1</v>
      </c>
      <c r="E32" s="724">
        <v>1</v>
      </c>
      <c r="F32" s="724"/>
      <c r="G32" s="724"/>
      <c r="H32" s="727"/>
      <c r="I32" s="715"/>
      <c r="J32" s="715"/>
      <c r="K32" s="1018"/>
      <c r="L32" s="1027"/>
      <c r="M32" s="1018"/>
      <c r="N32" s="1018"/>
      <c r="O32" s="1021"/>
      <c r="P32" s="1024"/>
    </row>
    <row r="33" spans="1:16" s="688" customFormat="1" ht="99.95" customHeight="1">
      <c r="A33" s="746" t="s">
        <v>286</v>
      </c>
      <c r="B33" s="724">
        <v>0</v>
      </c>
      <c r="C33" s="724">
        <v>2</v>
      </c>
      <c r="D33" s="724">
        <v>1</v>
      </c>
      <c r="E33" s="724">
        <v>1</v>
      </c>
      <c r="F33" s="726"/>
      <c r="G33" s="726"/>
      <c r="H33" s="727"/>
      <c r="I33" s="715"/>
      <c r="J33" s="715"/>
      <c r="K33" s="1019"/>
      <c r="L33" s="1028"/>
      <c r="M33" s="1019"/>
      <c r="N33" s="1019"/>
      <c r="O33" s="1022"/>
      <c r="P33" s="1025"/>
    </row>
    <row r="34" spans="1:16" s="688" customFormat="1" ht="99.95" customHeight="1">
      <c r="A34" s="754"/>
      <c r="B34" s="754"/>
      <c r="C34" s="754"/>
      <c r="D34" s="754"/>
      <c r="E34" s="754"/>
      <c r="F34" s="754"/>
      <c r="G34" s="754"/>
      <c r="H34" s="754"/>
      <c r="I34" s="754"/>
      <c r="J34" s="754"/>
      <c r="K34" s="755"/>
      <c r="L34" s="756"/>
      <c r="M34" s="715">
        <f>SUM(M22:M33)</f>
        <v>4989</v>
      </c>
      <c r="N34" s="715">
        <f>SUM(N22:N33)</f>
        <v>59868</v>
      </c>
      <c r="O34" s="744">
        <f>SUM(O22:O33)</f>
        <v>30432.899999999994</v>
      </c>
      <c r="P34" s="745">
        <f>SUM(P22:P33)</f>
        <v>22949.399999999998</v>
      </c>
    </row>
    <row r="35" spans="1:16" s="688" customFormat="1" ht="99.95" customHeight="1">
      <c r="A35" s="741"/>
      <c r="B35" s="740"/>
      <c r="C35" s="740"/>
      <c r="D35" s="742"/>
      <c r="E35" s="740"/>
      <c r="F35" s="740"/>
      <c r="G35" s="740"/>
      <c r="H35" s="742"/>
      <c r="I35" s="716"/>
      <c r="J35" s="716"/>
      <c r="K35" s="716"/>
      <c r="L35" s="717"/>
      <c r="M35" s="716"/>
      <c r="N35" s="716"/>
      <c r="O35" s="743"/>
      <c r="P35" s="723"/>
    </row>
    <row r="36" spans="1:16" s="728" customFormat="1" ht="19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757"/>
    </row>
    <row r="37" spans="1:16" s="688" customFormat="1" ht="50.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s="688" customFormat="1" ht="50.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</sheetData>
  <mergeCells count="34">
    <mergeCell ref="P25:P27"/>
    <mergeCell ref="K31:K33"/>
    <mergeCell ref="B10:C10"/>
    <mergeCell ref="B20:J20"/>
    <mergeCell ref="B12:C12"/>
    <mergeCell ref="B13:C13"/>
    <mergeCell ref="B14:C14"/>
    <mergeCell ref="O22:O24"/>
    <mergeCell ref="M25:M27"/>
    <mergeCell ref="L25:L27"/>
    <mergeCell ref="M28:M30"/>
    <mergeCell ref="N25:N27"/>
    <mergeCell ref="O25:O27"/>
    <mergeCell ref="A1:P1"/>
    <mergeCell ref="A2:P2"/>
    <mergeCell ref="A3:P3"/>
    <mergeCell ref="A4:P4"/>
    <mergeCell ref="B11:C11"/>
    <mergeCell ref="M22:M24"/>
    <mergeCell ref="K28:K30"/>
    <mergeCell ref="O31:O33"/>
    <mergeCell ref="P31:P33"/>
    <mergeCell ref="N22:N24"/>
    <mergeCell ref="P22:P24"/>
    <mergeCell ref="O28:O30"/>
    <mergeCell ref="N28:N30"/>
    <mergeCell ref="L28:L30"/>
    <mergeCell ref="P28:P30"/>
    <mergeCell ref="L31:L33"/>
    <mergeCell ref="M31:M33"/>
    <mergeCell ref="N31:N33"/>
    <mergeCell ref="K22:K24"/>
    <mergeCell ref="K25:K27"/>
    <mergeCell ref="A20:A21"/>
  </mergeCells>
  <pageMargins left="0.2" right="0.19" top="0.2" bottom="0.17" header="0.2" footer="0.22"/>
  <pageSetup scale="1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75"/>
  <sheetViews>
    <sheetView topLeftCell="A43" zoomScaleNormal="100" workbookViewId="0">
      <selection activeCell="B52" sqref="B52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3.8554687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3" width="10.42578125" customWidth="1"/>
    <col min="14" max="14" width="12" customWidth="1"/>
    <col min="15" max="15" width="11.42578125" customWidth="1"/>
    <col min="16" max="16" width="11.7109375" customWidth="1"/>
    <col min="17" max="17" width="13" customWidth="1"/>
    <col min="18" max="18" width="10.5703125" customWidth="1"/>
    <col min="19" max="19" width="8.85546875" customWidth="1"/>
    <col min="20" max="20" width="7" customWidth="1"/>
    <col min="21" max="21" width="8.85546875" customWidth="1"/>
    <col min="22" max="22" width="10" customWidth="1"/>
    <col min="23" max="23" width="10.140625" customWidth="1"/>
    <col min="24" max="24" width="13.7109375" customWidth="1"/>
    <col min="25" max="25" width="15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237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237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132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238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239</v>
      </c>
      <c r="I21" s="234"/>
      <c r="J21" s="237"/>
      <c r="K21" s="233"/>
      <c r="L21" s="233"/>
      <c r="M21" s="233"/>
      <c r="N21" s="233"/>
      <c r="O21" s="234"/>
      <c r="P21" s="12"/>
      <c r="Q21" s="260"/>
      <c r="R21" s="180"/>
      <c r="S21" s="180"/>
      <c r="T21" s="15"/>
      <c r="U21" s="15"/>
      <c r="V21" s="15"/>
      <c r="W21" s="15"/>
      <c r="X21" s="13"/>
      <c r="Y21" s="57"/>
    </row>
    <row r="22" spans="1:25" ht="15.95" customHeight="1">
      <c r="A22" s="53"/>
      <c r="B22" s="12"/>
      <c r="C22" s="54"/>
      <c r="D22" s="54"/>
      <c r="E22" s="54"/>
      <c r="F22" s="12"/>
      <c r="G22" s="12"/>
      <c r="H22" s="841" t="s">
        <v>24</v>
      </c>
      <c r="I22" s="842"/>
      <c r="J22" s="168">
        <v>48</v>
      </c>
      <c r="K22" s="168">
        <v>50</v>
      </c>
      <c r="L22" s="168">
        <v>52</v>
      </c>
      <c r="M22" s="168">
        <v>54</v>
      </c>
      <c r="N22" s="168">
        <v>56</v>
      </c>
      <c r="O22" s="239" t="s">
        <v>11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298" t="s">
        <v>180</v>
      </c>
      <c r="I23" s="297"/>
      <c r="J23" s="188">
        <v>0</v>
      </c>
      <c r="K23" s="188">
        <v>2</v>
      </c>
      <c r="L23" s="188">
        <v>2</v>
      </c>
      <c r="M23" s="188">
        <v>3</v>
      </c>
      <c r="N23" s="188">
        <v>2</v>
      </c>
      <c r="O23" s="240">
        <f>SUM(J23:N23)</f>
        <v>9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98" t="s">
        <v>241</v>
      </c>
      <c r="I24" s="297"/>
      <c r="J24" s="168">
        <v>0</v>
      </c>
      <c r="K24" s="168">
        <v>2</v>
      </c>
      <c r="L24" s="195">
        <v>3</v>
      </c>
      <c r="M24" s="168">
        <v>2</v>
      </c>
      <c r="N24" s="168">
        <v>2</v>
      </c>
      <c r="O24" s="195">
        <f>SUM(J24:N24)</f>
        <v>9</v>
      </c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168"/>
      <c r="I25" s="241"/>
      <c r="J25" s="168"/>
      <c r="K25" s="168"/>
      <c r="L25" s="195"/>
      <c r="M25" s="168"/>
      <c r="N25" s="168"/>
      <c r="O25" s="195">
        <f>SUM(O23:O24)</f>
        <v>18</v>
      </c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36" t="s">
        <v>228</v>
      </c>
      <c r="I26" s="238"/>
      <c r="J26" s="168"/>
      <c r="K26" s="168"/>
      <c r="L26" s="195"/>
      <c r="M26" s="168"/>
      <c r="N26" s="168"/>
      <c r="O26" s="195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12"/>
      <c r="H27" s="841" t="s">
        <v>24</v>
      </c>
      <c r="I27" s="842"/>
      <c r="J27" s="168">
        <v>48</v>
      </c>
      <c r="K27" s="168">
        <v>50</v>
      </c>
      <c r="L27" s="168">
        <v>52</v>
      </c>
      <c r="M27" s="168">
        <v>54</v>
      </c>
      <c r="N27" s="168">
        <v>56</v>
      </c>
      <c r="O27" s="239" t="s">
        <v>11</v>
      </c>
      <c r="P27" s="12"/>
      <c r="Q27" s="52"/>
      <c r="R27" s="12"/>
      <c r="S27" s="12"/>
      <c r="T27" s="12"/>
      <c r="U27" s="15"/>
      <c r="V27" s="15"/>
      <c r="W27" s="15"/>
      <c r="X27" s="13"/>
      <c r="Y27" s="57"/>
    </row>
    <row r="28" spans="1:25" ht="15.95" customHeight="1">
      <c r="A28" s="53"/>
      <c r="B28" s="12"/>
      <c r="C28" s="12"/>
      <c r="D28" s="12"/>
      <c r="E28" s="12"/>
      <c r="F28" s="12"/>
      <c r="G28" s="12"/>
      <c r="H28" s="298" t="s">
        <v>180</v>
      </c>
      <c r="I28" s="297"/>
      <c r="J28" s="188">
        <v>0</v>
      </c>
      <c r="K28" s="188">
        <v>2</v>
      </c>
      <c r="L28" s="188">
        <v>2</v>
      </c>
      <c r="M28" s="188">
        <v>3</v>
      </c>
      <c r="N28" s="299">
        <v>2</v>
      </c>
      <c r="O28" s="239">
        <f>SUM(J28:N28)</f>
        <v>9</v>
      </c>
      <c r="P28" s="12"/>
      <c r="Q28" s="52"/>
      <c r="R28" s="12"/>
      <c r="S28" s="12"/>
      <c r="T28" s="12"/>
      <c r="U28" s="15"/>
      <c r="V28" s="15"/>
      <c r="W28" s="15"/>
      <c r="X28" s="13"/>
      <c r="Y28" s="57"/>
    </row>
    <row r="29" spans="1:25" ht="15.95" customHeight="1">
      <c r="A29" s="53"/>
      <c r="B29" s="12"/>
      <c r="C29" s="12"/>
      <c r="D29" s="12"/>
      <c r="E29" s="12"/>
      <c r="F29" s="12"/>
      <c r="G29" s="12"/>
      <c r="H29" s="298" t="s">
        <v>241</v>
      </c>
      <c r="I29" s="297"/>
      <c r="J29" s="168">
        <v>2</v>
      </c>
      <c r="K29" s="168">
        <v>2</v>
      </c>
      <c r="L29" s="195">
        <v>3</v>
      </c>
      <c r="M29" s="168">
        <v>2</v>
      </c>
      <c r="N29" s="168">
        <v>0</v>
      </c>
      <c r="O29" s="195">
        <f>SUM(J29:N29)</f>
        <v>9</v>
      </c>
      <c r="P29" s="12"/>
      <c r="Q29" s="52"/>
      <c r="R29" s="12"/>
      <c r="S29" s="12"/>
      <c r="T29" s="12"/>
      <c r="U29" s="15"/>
      <c r="V29" s="15"/>
      <c r="W29" s="15"/>
      <c r="X29" s="13"/>
      <c r="Y29" s="57"/>
    </row>
    <row r="30" spans="1:25" ht="15.95" customHeight="1">
      <c r="A30" s="53"/>
      <c r="B30" s="12"/>
      <c r="C30" s="12"/>
      <c r="D30" s="12"/>
      <c r="E30" s="12"/>
      <c r="F30" s="12"/>
      <c r="G30" s="12"/>
      <c r="H30" s="243" t="s">
        <v>6</v>
      </c>
      <c r="I30" s="244" t="s">
        <v>165</v>
      </c>
      <c r="J30" s="300">
        <v>14.2</v>
      </c>
      <c r="K30" s="233" t="s">
        <v>17</v>
      </c>
      <c r="L30" s="296"/>
      <c r="M30" s="296"/>
      <c r="N30" s="296"/>
      <c r="O30" s="195">
        <f>SUM(O28:O29)</f>
        <v>18</v>
      </c>
      <c r="P30" s="12"/>
      <c r="Q30" s="52"/>
      <c r="R30" s="12"/>
      <c r="S30" s="12"/>
      <c r="T30" s="12"/>
      <c r="U30" s="15"/>
      <c r="V30" s="15"/>
      <c r="W30" s="15"/>
      <c r="X30" s="13"/>
      <c r="Y30" s="57"/>
    </row>
    <row r="31" spans="1:25" ht="15.95" customHeight="1">
      <c r="A31" s="53"/>
      <c r="B31" s="12"/>
      <c r="C31" s="12"/>
      <c r="D31" s="12"/>
      <c r="E31" s="12"/>
      <c r="F31" s="12"/>
      <c r="G31" s="12"/>
      <c r="H31" s="247" t="s">
        <v>7</v>
      </c>
      <c r="I31" s="238" t="s">
        <v>1</v>
      </c>
      <c r="J31" s="248">
        <v>12.2</v>
      </c>
      <c r="K31" s="233" t="s">
        <v>17</v>
      </c>
      <c r="L31" s="296"/>
      <c r="M31" s="296"/>
      <c r="N31" s="296"/>
      <c r="O31" s="296"/>
      <c r="P31" s="12"/>
      <c r="Q31" s="52"/>
      <c r="R31" s="12"/>
      <c r="S31" s="12"/>
      <c r="T31" s="12"/>
      <c r="U31" s="15"/>
      <c r="V31" s="15"/>
      <c r="W31" s="15"/>
      <c r="X31" s="13"/>
      <c r="Y31" s="57"/>
    </row>
    <row r="32" spans="1:25" ht="15.95" customHeight="1">
      <c r="A32" s="53"/>
      <c r="B32" s="12"/>
      <c r="C32" s="12"/>
      <c r="D32" s="12"/>
      <c r="E32" s="12"/>
      <c r="F32" s="12"/>
      <c r="G32" s="12"/>
      <c r="H32" s="247" t="s">
        <v>8</v>
      </c>
      <c r="I32" s="238" t="s">
        <v>1</v>
      </c>
      <c r="J32" s="249" t="s">
        <v>246</v>
      </c>
      <c r="K32" s="250"/>
      <c r="L32" s="189"/>
      <c r="M32" s="189"/>
      <c r="N32" s="189"/>
      <c r="O32" s="257"/>
      <c r="P32" s="12"/>
      <c r="Q32" s="52"/>
      <c r="R32" s="12"/>
      <c r="S32" s="12"/>
      <c r="T32" s="12"/>
      <c r="U32" s="15"/>
      <c r="V32" s="15"/>
      <c r="W32" s="15"/>
      <c r="X32" s="13"/>
      <c r="Y32" s="57"/>
    </row>
    <row r="33" spans="1:25" ht="15.95" customHeight="1">
      <c r="A33" s="53"/>
      <c r="B33" s="12"/>
      <c r="C33" s="12"/>
      <c r="D33" s="12"/>
      <c r="E33" s="12"/>
      <c r="F33" s="12"/>
      <c r="G33" s="12"/>
      <c r="H33" s="243"/>
      <c r="I33" s="244"/>
      <c r="J33" s="245"/>
      <c r="K33" s="246"/>
      <c r="L33" s="267"/>
      <c r="M33" s="267"/>
      <c r="N33" s="267"/>
      <c r="O33" s="268"/>
      <c r="P33" s="12"/>
      <c r="Q33" s="52"/>
      <c r="R33" s="12"/>
      <c r="S33" s="12"/>
      <c r="T33" s="12"/>
      <c r="U33" s="15"/>
      <c r="V33" s="15"/>
      <c r="W33" s="15"/>
      <c r="X33" s="13"/>
      <c r="Y33" s="57"/>
    </row>
    <row r="34" spans="1:25" s="197" customFormat="1" ht="30" customHeight="1">
      <c r="A34" s="203" t="s">
        <v>48</v>
      </c>
      <c r="B34" s="224" t="s">
        <v>49</v>
      </c>
      <c r="C34" s="212" t="s">
        <v>50</v>
      </c>
      <c r="D34" s="203" t="s">
        <v>52</v>
      </c>
      <c r="E34" s="204"/>
      <c r="F34" s="204"/>
      <c r="G34" s="813" t="s">
        <v>9</v>
      </c>
      <c r="H34" s="814" t="s">
        <v>24</v>
      </c>
      <c r="I34" s="815"/>
      <c r="J34" s="815"/>
      <c r="K34" s="815"/>
      <c r="L34" s="815"/>
      <c r="M34" s="815"/>
      <c r="N34" s="815"/>
      <c r="O34" s="815"/>
      <c r="P34" s="815"/>
      <c r="Q34" s="816"/>
      <c r="R34" s="213" t="s">
        <v>10</v>
      </c>
      <c r="S34" s="817" t="s">
        <v>25</v>
      </c>
      <c r="T34" s="817"/>
      <c r="U34" s="817"/>
      <c r="V34" s="213" t="s">
        <v>11</v>
      </c>
      <c r="W34" s="213" t="s">
        <v>11</v>
      </c>
      <c r="X34" s="209" t="s">
        <v>16</v>
      </c>
      <c r="Y34" s="283" t="s">
        <v>18</v>
      </c>
    </row>
    <row r="35" spans="1:25" s="197" customFormat="1" ht="30" customHeight="1">
      <c r="A35" s="205" t="s">
        <v>12</v>
      </c>
      <c r="B35" s="206" t="s">
        <v>12</v>
      </c>
      <c r="C35" s="206" t="s">
        <v>51</v>
      </c>
      <c r="D35" s="207" t="s">
        <v>53</v>
      </c>
      <c r="E35" s="204"/>
      <c r="F35" s="204"/>
      <c r="G35" s="813"/>
      <c r="H35" s="168">
        <v>48</v>
      </c>
      <c r="I35" s="168">
        <v>50</v>
      </c>
      <c r="J35" s="168">
        <v>52</v>
      </c>
      <c r="K35" s="168">
        <v>54</v>
      </c>
      <c r="L35" s="168">
        <v>56</v>
      </c>
      <c r="M35" s="200"/>
      <c r="N35" s="201"/>
      <c r="O35" s="203"/>
      <c r="P35" s="203"/>
      <c r="Q35" s="203"/>
      <c r="R35" s="206" t="s">
        <v>13</v>
      </c>
      <c r="S35" s="818"/>
      <c r="T35" s="818"/>
      <c r="U35" s="818"/>
      <c r="V35" s="206" t="s">
        <v>14</v>
      </c>
      <c r="W35" s="206" t="s">
        <v>15</v>
      </c>
      <c r="X35" s="281" t="s">
        <v>17</v>
      </c>
      <c r="Y35" s="284" t="s">
        <v>17</v>
      </c>
    </row>
    <row r="36" spans="1:25" s="197" customFormat="1" ht="30" customHeight="1">
      <c r="A36" s="809" t="s">
        <v>240</v>
      </c>
      <c r="B36" s="812">
        <v>94127</v>
      </c>
      <c r="C36" s="805">
        <v>4</v>
      </c>
      <c r="D36" s="805" t="s">
        <v>59</v>
      </c>
      <c r="E36" s="805"/>
      <c r="F36" s="805"/>
      <c r="G36" s="298" t="s">
        <v>180</v>
      </c>
      <c r="H36" s="188">
        <v>0</v>
      </c>
      <c r="I36" s="188">
        <v>2</v>
      </c>
      <c r="J36" s="188">
        <v>2</v>
      </c>
      <c r="K36" s="188">
        <v>3</v>
      </c>
      <c r="L36" s="299">
        <v>2</v>
      </c>
      <c r="M36" s="208"/>
      <c r="N36" s="202"/>
      <c r="O36" s="200"/>
      <c r="P36" s="200"/>
      <c r="Q36" s="200"/>
      <c r="R36" s="810">
        <f>H36+H37+I36+I37+J36+J37+K36+K37+L36+L37</f>
        <v>18</v>
      </c>
      <c r="S36" s="810">
        <v>1</v>
      </c>
      <c r="T36" s="824"/>
      <c r="U36" s="826">
        <v>1023</v>
      </c>
      <c r="V36" s="810">
        <v>1023</v>
      </c>
      <c r="W36" s="810">
        <f>V36*R36</f>
        <v>18414</v>
      </c>
      <c r="X36" s="853">
        <f>V36*J31</f>
        <v>12480.599999999999</v>
      </c>
      <c r="Y36" s="1041">
        <f>V36*J30</f>
        <v>14526.599999999999</v>
      </c>
    </row>
    <row r="37" spans="1:25" s="197" customFormat="1" ht="30" customHeight="1">
      <c r="A37" s="809"/>
      <c r="B37" s="812"/>
      <c r="C37" s="805"/>
      <c r="D37" s="805"/>
      <c r="E37" s="805"/>
      <c r="F37" s="805"/>
      <c r="G37" s="298" t="s">
        <v>241</v>
      </c>
      <c r="H37" s="168">
        <v>2</v>
      </c>
      <c r="I37" s="168">
        <v>2</v>
      </c>
      <c r="J37" s="195">
        <v>3</v>
      </c>
      <c r="K37" s="168">
        <v>2</v>
      </c>
      <c r="L37" s="168">
        <v>0</v>
      </c>
      <c r="M37" s="208"/>
      <c r="N37" s="202"/>
      <c r="O37" s="200"/>
      <c r="P37" s="200"/>
      <c r="Q37" s="200"/>
      <c r="R37" s="821"/>
      <c r="S37" s="821"/>
      <c r="T37" s="843"/>
      <c r="U37" s="851"/>
      <c r="V37" s="821"/>
      <c r="W37" s="821"/>
      <c r="X37" s="1043"/>
      <c r="Y37" s="1044"/>
    </row>
    <row r="38" spans="1:25" s="197" customFormat="1" ht="30" customHeight="1">
      <c r="A38" s="809"/>
      <c r="B38" s="812"/>
      <c r="C38" s="805"/>
      <c r="D38" s="821" t="s">
        <v>201</v>
      </c>
      <c r="E38" s="805"/>
      <c r="F38" s="805"/>
      <c r="G38" s="298" t="s">
        <v>180</v>
      </c>
      <c r="H38" s="188">
        <v>0</v>
      </c>
      <c r="I38" s="188">
        <v>2</v>
      </c>
      <c r="J38" s="188">
        <v>2</v>
      </c>
      <c r="K38" s="188">
        <v>3</v>
      </c>
      <c r="L38" s="299">
        <v>2</v>
      </c>
      <c r="M38" s="208"/>
      <c r="N38" s="202"/>
      <c r="O38" s="200"/>
      <c r="P38" s="200"/>
      <c r="Q38" s="200"/>
      <c r="R38" s="810">
        <f>H38+H39+I38+I39+J38+J39+K38+K39+L38+L39</f>
        <v>18</v>
      </c>
      <c r="S38" s="821">
        <v>1024</v>
      </c>
      <c r="T38" s="843"/>
      <c r="U38" s="851">
        <v>1623</v>
      </c>
      <c r="V38" s="810">
        <v>600</v>
      </c>
      <c r="W38" s="810">
        <f>V38*R38</f>
        <v>10800</v>
      </c>
      <c r="X38" s="853">
        <f>V38*J31</f>
        <v>7320</v>
      </c>
      <c r="Y38" s="1041">
        <f>V38*J30</f>
        <v>8520</v>
      </c>
    </row>
    <row r="39" spans="1:25" s="197" customFormat="1" ht="30" customHeight="1">
      <c r="A39" s="809"/>
      <c r="B39" s="812"/>
      <c r="C39" s="805"/>
      <c r="D39" s="811"/>
      <c r="E39" s="805"/>
      <c r="F39" s="805"/>
      <c r="G39" s="298" t="s">
        <v>241</v>
      </c>
      <c r="H39" s="168">
        <v>2</v>
      </c>
      <c r="I39" s="168">
        <v>2</v>
      </c>
      <c r="J39" s="195">
        <v>3</v>
      </c>
      <c r="K39" s="168">
        <v>2</v>
      </c>
      <c r="L39" s="168">
        <v>0</v>
      </c>
      <c r="M39" s="210"/>
      <c r="N39" s="202"/>
      <c r="O39" s="200"/>
      <c r="P39" s="200"/>
      <c r="Q39" s="200"/>
      <c r="R39" s="821"/>
      <c r="S39" s="811"/>
      <c r="T39" s="825"/>
      <c r="U39" s="817"/>
      <c r="V39" s="821"/>
      <c r="W39" s="821"/>
      <c r="X39" s="1043"/>
      <c r="Y39" s="1044"/>
    </row>
    <row r="40" spans="1:25" s="197" customFormat="1" ht="30" customHeight="1">
      <c r="A40" s="809"/>
      <c r="B40" s="812"/>
      <c r="C40" s="805">
        <v>5</v>
      </c>
      <c r="D40" s="810" t="s">
        <v>106</v>
      </c>
      <c r="E40" s="810"/>
      <c r="F40" s="810"/>
      <c r="G40" s="298" t="s">
        <v>180</v>
      </c>
      <c r="H40" s="188">
        <v>0</v>
      </c>
      <c r="I40" s="188">
        <v>2</v>
      </c>
      <c r="J40" s="188">
        <v>2</v>
      </c>
      <c r="K40" s="188">
        <v>3</v>
      </c>
      <c r="L40" s="188">
        <v>2</v>
      </c>
      <c r="M40" s="208"/>
      <c r="N40" s="202"/>
      <c r="O40" s="200"/>
      <c r="P40" s="200"/>
      <c r="Q40" s="200"/>
      <c r="R40" s="810">
        <f>H40+H41+I40+I41+J40+J41+K40+K41+L40+L41</f>
        <v>18</v>
      </c>
      <c r="S40" s="810">
        <v>1624</v>
      </c>
      <c r="T40" s="824"/>
      <c r="U40" s="826">
        <v>1943</v>
      </c>
      <c r="V40" s="810">
        <v>320</v>
      </c>
      <c r="W40" s="810">
        <f>V40*R40</f>
        <v>5760</v>
      </c>
      <c r="X40" s="1041">
        <f>V40*J31</f>
        <v>3904</v>
      </c>
      <c r="Y40" s="1041">
        <f>V40*J30</f>
        <v>4544</v>
      </c>
    </row>
    <row r="41" spans="1:25" s="197" customFormat="1" ht="30" customHeight="1">
      <c r="A41" s="809"/>
      <c r="B41" s="812"/>
      <c r="C41" s="805"/>
      <c r="D41" s="811"/>
      <c r="E41" s="811"/>
      <c r="F41" s="811"/>
      <c r="G41" s="298" t="s">
        <v>241</v>
      </c>
      <c r="H41" s="168">
        <v>0</v>
      </c>
      <c r="I41" s="168">
        <v>2</v>
      </c>
      <c r="J41" s="195">
        <v>3</v>
      </c>
      <c r="K41" s="168">
        <v>2</v>
      </c>
      <c r="L41" s="168">
        <v>2</v>
      </c>
      <c r="M41" s="210"/>
      <c r="N41" s="200"/>
      <c r="O41" s="200"/>
      <c r="P41" s="200"/>
      <c r="Q41" s="200"/>
      <c r="R41" s="821"/>
      <c r="S41" s="811"/>
      <c r="T41" s="825"/>
      <c r="U41" s="817"/>
      <c r="V41" s="811"/>
      <c r="W41" s="811"/>
      <c r="X41" s="1042"/>
      <c r="Y41" s="1042"/>
    </row>
    <row r="42" spans="1:25" ht="17.25" customHeight="1">
      <c r="A42" s="272"/>
      <c r="B42" s="273"/>
      <c r="C42" s="164"/>
      <c r="D42" s="164"/>
      <c r="E42" s="164"/>
      <c r="F42" s="164"/>
      <c r="G42" s="164"/>
      <c r="H42" s="169"/>
      <c r="I42" s="169"/>
      <c r="J42" s="263"/>
      <c r="K42" s="169"/>
      <c r="L42" s="191"/>
      <c r="M42" s="191"/>
      <c r="N42" s="164"/>
      <c r="O42" s="164"/>
      <c r="P42" s="274"/>
      <c r="Q42" s="274"/>
      <c r="R42" s="274"/>
      <c r="S42" s="164"/>
      <c r="T42" s="165"/>
      <c r="U42" s="275"/>
      <c r="V42" s="164">
        <f>SUM(V36:V41)</f>
        <v>1943</v>
      </c>
      <c r="W42" s="164">
        <f>SUM(W36:W41)</f>
        <v>34974</v>
      </c>
      <c r="X42" s="276">
        <f>SUM(X36:X41)</f>
        <v>23704.6</v>
      </c>
      <c r="Y42" s="276">
        <f>SUM(Y36:Y41)</f>
        <v>27590.6</v>
      </c>
    </row>
    <row r="43" spans="1:25" ht="30" customHeight="1">
      <c r="A43" s="138"/>
      <c r="B43" s="139"/>
      <c r="C43" s="138"/>
      <c r="D43" s="138"/>
      <c r="E43" s="136"/>
      <c r="F43" s="126"/>
      <c r="G43" s="77"/>
      <c r="H43" s="784" t="s">
        <v>82</v>
      </c>
      <c r="I43" s="785"/>
      <c r="J43" s="786"/>
      <c r="K43" s="72"/>
      <c r="L43" s="72"/>
      <c r="M43" s="72"/>
      <c r="N43" s="787" t="s">
        <v>141</v>
      </c>
      <c r="O43" s="72"/>
      <c r="P43" s="784" t="s">
        <v>242</v>
      </c>
      <c r="Q43" s="786"/>
      <c r="R43" s="77"/>
      <c r="S43" s="1045" t="s">
        <v>149</v>
      </c>
      <c r="T43" s="1045"/>
      <c r="U43" s="1045"/>
      <c r="V43" s="1045"/>
      <c r="W43" s="1045"/>
      <c r="X43" s="1045"/>
    </row>
    <row r="44" spans="1:25" s="197" customFormat="1" ht="30" customHeight="1">
      <c r="A44" s="214" t="s">
        <v>42</v>
      </c>
      <c r="B44" s="214"/>
      <c r="C44" s="215">
        <f>W42</f>
        <v>34974</v>
      </c>
      <c r="D44" s="214" t="s">
        <v>15</v>
      </c>
      <c r="E44" s="1048" t="s">
        <v>243</v>
      </c>
      <c r="F44" s="1049"/>
      <c r="G44" s="128" t="s">
        <v>9</v>
      </c>
      <c r="H44" s="72">
        <v>48</v>
      </c>
      <c r="I44" s="72">
        <v>50</v>
      </c>
      <c r="J44" s="72">
        <v>52</v>
      </c>
      <c r="K44" s="72">
        <v>54</v>
      </c>
      <c r="L44" s="104">
        <v>56</v>
      </c>
      <c r="M44" s="72"/>
      <c r="N44" s="788"/>
      <c r="O44" s="61" t="s">
        <v>121</v>
      </c>
      <c r="P44" s="61" t="s">
        <v>180</v>
      </c>
      <c r="Q44" s="61" t="s">
        <v>241</v>
      </c>
      <c r="R44" s="61" t="s">
        <v>244</v>
      </c>
      <c r="S44" s="1048" t="s">
        <v>180</v>
      </c>
      <c r="T44" s="1049"/>
      <c r="U44" s="759" t="s">
        <v>241</v>
      </c>
      <c r="V44" s="759"/>
      <c r="W44" s="451" t="s">
        <v>183</v>
      </c>
      <c r="X44" s="452" t="s">
        <v>121</v>
      </c>
    </row>
    <row r="45" spans="1:25" s="197" customFormat="1" ht="27.95" customHeight="1">
      <c r="A45" s="214"/>
      <c r="B45" s="214"/>
      <c r="C45" s="216"/>
      <c r="D45" s="214"/>
      <c r="E45" s="764">
        <v>1</v>
      </c>
      <c r="F45" s="759" t="s">
        <v>114</v>
      </c>
      <c r="G45" s="447" t="s">
        <v>180</v>
      </c>
      <c r="H45" s="172">
        <v>0</v>
      </c>
      <c r="I45" s="172">
        <v>2050</v>
      </c>
      <c r="J45" s="172">
        <v>2050</v>
      </c>
      <c r="K45" s="172">
        <v>3075</v>
      </c>
      <c r="L45" s="172">
        <v>2050</v>
      </c>
      <c r="M45" s="172"/>
      <c r="N45" s="173">
        <f t="shared" ref="N45:N74" si="0">SUM(H45:M45)</f>
        <v>9225</v>
      </c>
      <c r="O45" s="764">
        <f>N45+N46</f>
        <v>18450</v>
      </c>
      <c r="P45" s="764">
        <f>N45+N47+N49</f>
        <v>14229</v>
      </c>
      <c r="Q45" s="764">
        <f>N46+N48+N50</f>
        <v>14229</v>
      </c>
      <c r="R45" s="759">
        <f>SUM(P45:Q45)</f>
        <v>28458</v>
      </c>
      <c r="S45" s="1061"/>
      <c r="T45" s="1062"/>
      <c r="U45" s="759"/>
      <c r="V45" s="759"/>
      <c r="W45" s="1056"/>
      <c r="X45" s="1056"/>
    </row>
    <row r="46" spans="1:25" s="197" customFormat="1" ht="27.95" customHeight="1">
      <c r="A46" s="214"/>
      <c r="B46" s="214"/>
      <c r="C46" s="216"/>
      <c r="D46" s="214"/>
      <c r="E46" s="1050"/>
      <c r="F46" s="759"/>
      <c r="G46" s="447" t="s">
        <v>241</v>
      </c>
      <c r="H46" s="172"/>
      <c r="I46" s="172">
        <v>2050</v>
      </c>
      <c r="J46" s="172">
        <v>3075</v>
      </c>
      <c r="K46" s="172">
        <v>2050</v>
      </c>
      <c r="L46" s="172">
        <v>2050</v>
      </c>
      <c r="M46" s="172"/>
      <c r="N46" s="173">
        <f t="shared" si="0"/>
        <v>9225</v>
      </c>
      <c r="O46" s="765"/>
      <c r="P46" s="766"/>
      <c r="Q46" s="766"/>
      <c r="R46" s="759"/>
      <c r="S46" s="1063"/>
      <c r="T46" s="1064"/>
      <c r="U46" s="759"/>
      <c r="V46" s="759"/>
      <c r="W46" s="1056"/>
      <c r="X46" s="1056"/>
    </row>
    <row r="47" spans="1:25" s="197" customFormat="1" ht="27.95" customHeight="1">
      <c r="A47" s="214"/>
      <c r="B47" s="214"/>
      <c r="C47" s="216"/>
      <c r="D47" s="214"/>
      <c r="E47" s="1050"/>
      <c r="F47" s="764" t="s">
        <v>56</v>
      </c>
      <c r="G47" s="447" t="s">
        <v>180</v>
      </c>
      <c r="H47" s="172"/>
      <c r="I47" s="172">
        <v>1056</v>
      </c>
      <c r="J47" s="172">
        <v>1056</v>
      </c>
      <c r="K47" s="172">
        <v>1584</v>
      </c>
      <c r="L47" s="172">
        <v>1056</v>
      </c>
      <c r="M47" s="172"/>
      <c r="N47" s="173">
        <f t="shared" si="0"/>
        <v>4752</v>
      </c>
      <c r="O47" s="764">
        <f>N47+N48</f>
        <v>9504</v>
      </c>
      <c r="P47" s="766"/>
      <c r="Q47" s="766"/>
      <c r="R47" s="759"/>
      <c r="S47" s="1063"/>
      <c r="T47" s="1064"/>
      <c r="U47" s="759"/>
      <c r="V47" s="759"/>
      <c r="W47" s="1056"/>
      <c r="X47" s="1056"/>
    </row>
    <row r="48" spans="1:25" s="197" customFormat="1" ht="27.95" customHeight="1">
      <c r="A48" s="214"/>
      <c r="B48" s="214"/>
      <c r="C48" s="216"/>
      <c r="D48" s="214"/>
      <c r="E48" s="1050"/>
      <c r="F48" s="765"/>
      <c r="G48" s="447" t="s">
        <v>241</v>
      </c>
      <c r="H48" s="172"/>
      <c r="I48" s="172">
        <v>1056</v>
      </c>
      <c r="J48" s="172">
        <v>1584</v>
      </c>
      <c r="K48" s="172">
        <v>1056</v>
      </c>
      <c r="L48" s="172">
        <v>1056</v>
      </c>
      <c r="M48" s="172"/>
      <c r="N48" s="173">
        <f t="shared" si="0"/>
        <v>4752</v>
      </c>
      <c r="O48" s="765"/>
      <c r="P48" s="766"/>
      <c r="Q48" s="766"/>
      <c r="R48" s="759"/>
      <c r="S48" s="1063"/>
      <c r="T48" s="1064"/>
      <c r="U48" s="759"/>
      <c r="V48" s="759"/>
      <c r="W48" s="1056"/>
      <c r="X48" s="1056"/>
    </row>
    <row r="49" spans="1:24" s="197" customFormat="1" ht="27.95" customHeight="1">
      <c r="A49" s="176" t="s">
        <v>21</v>
      </c>
      <c r="B49" s="176"/>
      <c r="C49" s="293">
        <f>X42</f>
        <v>23704.6</v>
      </c>
      <c r="D49" s="214" t="s">
        <v>22</v>
      </c>
      <c r="E49" s="1050"/>
      <c r="F49" s="764" t="s">
        <v>117</v>
      </c>
      <c r="G49" s="447" t="s">
        <v>180</v>
      </c>
      <c r="H49" s="172"/>
      <c r="I49" s="172">
        <v>72</v>
      </c>
      <c r="J49" s="172">
        <v>54</v>
      </c>
      <c r="K49" s="172">
        <v>72</v>
      </c>
      <c r="L49" s="172">
        <v>54</v>
      </c>
      <c r="M49" s="172"/>
      <c r="N49" s="173">
        <f t="shared" si="0"/>
        <v>252</v>
      </c>
      <c r="O49" s="764">
        <f>N49+N50</f>
        <v>504</v>
      </c>
      <c r="P49" s="766"/>
      <c r="Q49" s="766"/>
      <c r="R49" s="759"/>
      <c r="S49" s="1063"/>
      <c r="T49" s="1064"/>
      <c r="U49" s="759"/>
      <c r="V49" s="759"/>
      <c r="W49" s="1056"/>
      <c r="X49" s="1056"/>
    </row>
    <row r="50" spans="1:24" s="197" customFormat="1" ht="27.95" customHeight="1">
      <c r="A50" s="176" t="s">
        <v>23</v>
      </c>
      <c r="B50" s="176"/>
      <c r="C50" s="291">
        <f>Y42</f>
        <v>27590.6</v>
      </c>
      <c r="D50" s="214" t="s">
        <v>22</v>
      </c>
      <c r="E50" s="1050"/>
      <c r="F50" s="765"/>
      <c r="G50" s="447" t="s">
        <v>241</v>
      </c>
      <c r="H50" s="172"/>
      <c r="I50" s="172">
        <v>72</v>
      </c>
      <c r="J50" s="172">
        <v>72</v>
      </c>
      <c r="K50" s="172">
        <v>54</v>
      </c>
      <c r="L50" s="172">
        <v>54</v>
      </c>
      <c r="M50" s="172"/>
      <c r="N50" s="173">
        <f t="shared" si="0"/>
        <v>252</v>
      </c>
      <c r="O50" s="765"/>
      <c r="P50" s="765"/>
      <c r="Q50" s="765"/>
      <c r="R50" s="759"/>
      <c r="S50" s="1063"/>
      <c r="T50" s="1064"/>
      <c r="U50" s="764"/>
      <c r="V50" s="764"/>
      <c r="W50" s="1059"/>
      <c r="X50" s="1056"/>
    </row>
    <row r="51" spans="1:24" s="197" customFormat="1" ht="27.95" customHeight="1">
      <c r="A51" s="176" t="s">
        <v>43</v>
      </c>
      <c r="B51" s="176"/>
      <c r="C51" s="314">
        <v>90</v>
      </c>
      <c r="D51" s="214" t="s">
        <v>45</v>
      </c>
      <c r="E51" s="767" t="s">
        <v>167</v>
      </c>
      <c r="F51" s="1054" t="s">
        <v>166</v>
      </c>
      <c r="G51" s="447" t="s">
        <v>180</v>
      </c>
      <c r="H51" s="174"/>
      <c r="I51" s="174">
        <v>1688</v>
      </c>
      <c r="J51" s="174">
        <v>1688</v>
      </c>
      <c r="K51" s="174">
        <v>2532</v>
      </c>
      <c r="L51" s="174">
        <v>1688</v>
      </c>
      <c r="M51" s="174"/>
      <c r="N51" s="172">
        <f t="shared" si="0"/>
        <v>7596</v>
      </c>
      <c r="O51" s="759">
        <f>N51+N52</f>
        <v>15192</v>
      </c>
      <c r="P51" s="1071">
        <f>N51+N53+N55</f>
        <v>10908</v>
      </c>
      <c r="Q51" s="1071">
        <f>P51</f>
        <v>10908</v>
      </c>
      <c r="R51" s="1065">
        <f>SUM(P51:Q51)</f>
        <v>21816</v>
      </c>
      <c r="S51" s="773"/>
      <c r="T51" s="773"/>
      <c r="U51" s="1056"/>
      <c r="V51" s="1056"/>
      <c r="W51" s="1056"/>
      <c r="X51" s="1056"/>
    </row>
    <row r="52" spans="1:24" s="197" customFormat="1" ht="27.95" customHeight="1">
      <c r="A52" s="214"/>
      <c r="B52" s="214"/>
      <c r="C52" s="217"/>
      <c r="D52" s="217"/>
      <c r="E52" s="768"/>
      <c r="F52" s="1055"/>
      <c r="G52" s="447" t="s">
        <v>241</v>
      </c>
      <c r="H52" s="174"/>
      <c r="I52" s="174">
        <v>1688</v>
      </c>
      <c r="J52" s="174">
        <v>2532</v>
      </c>
      <c r="K52" s="174">
        <v>1688</v>
      </c>
      <c r="L52" s="174">
        <v>1688</v>
      </c>
      <c r="M52" s="174"/>
      <c r="N52" s="172">
        <f t="shared" si="0"/>
        <v>7596</v>
      </c>
      <c r="O52" s="759"/>
      <c r="P52" s="1071"/>
      <c r="Q52" s="1071"/>
      <c r="R52" s="1066"/>
      <c r="S52" s="773"/>
      <c r="T52" s="773"/>
      <c r="U52" s="1056"/>
      <c r="V52" s="1056"/>
      <c r="W52" s="1056"/>
      <c r="X52" s="1056"/>
    </row>
    <row r="53" spans="1:24" s="197" customFormat="1" ht="27.95" customHeight="1">
      <c r="A53" s="214"/>
      <c r="B53" s="214"/>
      <c r="C53" s="217"/>
      <c r="D53" s="217"/>
      <c r="E53" s="768"/>
      <c r="F53" s="1054" t="s">
        <v>245</v>
      </c>
      <c r="G53" s="447" t="s">
        <v>180</v>
      </c>
      <c r="H53" s="174"/>
      <c r="I53" s="174">
        <v>360</v>
      </c>
      <c r="J53" s="174">
        <v>360</v>
      </c>
      <c r="K53" s="174">
        <v>540</v>
      </c>
      <c r="L53" s="174">
        <v>360</v>
      </c>
      <c r="M53" s="174"/>
      <c r="N53" s="172">
        <f t="shared" si="0"/>
        <v>1620</v>
      </c>
      <c r="O53" s="1051">
        <f>N53+N54</f>
        <v>3240</v>
      </c>
      <c r="P53" s="1071"/>
      <c r="Q53" s="1071"/>
      <c r="R53" s="1066"/>
      <c r="S53" s="773"/>
      <c r="T53" s="773"/>
      <c r="U53" s="1056"/>
      <c r="V53" s="1056"/>
      <c r="W53" s="1056"/>
      <c r="X53" s="1056"/>
    </row>
    <row r="54" spans="1:24" s="197" customFormat="1" ht="27.95" customHeight="1">
      <c r="A54" s="214"/>
      <c r="B54" s="214"/>
      <c r="C54" s="217"/>
      <c r="D54" s="217"/>
      <c r="E54" s="768"/>
      <c r="F54" s="1055"/>
      <c r="G54" s="447" t="s">
        <v>241</v>
      </c>
      <c r="H54" s="174"/>
      <c r="I54" s="174">
        <v>360</v>
      </c>
      <c r="J54" s="174">
        <v>540</v>
      </c>
      <c r="K54" s="174">
        <v>360</v>
      </c>
      <c r="L54" s="174">
        <v>360</v>
      </c>
      <c r="M54" s="174"/>
      <c r="N54" s="172">
        <f t="shared" si="0"/>
        <v>1620</v>
      </c>
      <c r="O54" s="1052"/>
      <c r="P54" s="1071"/>
      <c r="Q54" s="1071"/>
      <c r="R54" s="1066"/>
      <c r="S54" s="773"/>
      <c r="T54" s="773"/>
      <c r="U54" s="1056"/>
      <c r="V54" s="1056"/>
      <c r="W54" s="1056"/>
      <c r="X54" s="1056"/>
    </row>
    <row r="55" spans="1:24" ht="27.95" customHeight="1">
      <c r="E55" s="768"/>
      <c r="F55" s="1053" t="s">
        <v>58</v>
      </c>
      <c r="G55" s="447" t="s">
        <v>180</v>
      </c>
      <c r="H55" s="174"/>
      <c r="I55" s="174">
        <v>376</v>
      </c>
      <c r="J55" s="174">
        <v>376</v>
      </c>
      <c r="K55" s="174">
        <v>564</v>
      </c>
      <c r="L55" s="174">
        <v>376</v>
      </c>
      <c r="M55" s="174"/>
      <c r="N55" s="171">
        <f t="shared" si="0"/>
        <v>1692</v>
      </c>
      <c r="O55" s="1051">
        <f>N55+N56</f>
        <v>3384</v>
      </c>
      <c r="P55" s="1071"/>
      <c r="Q55" s="1071"/>
      <c r="R55" s="1066"/>
      <c r="S55" s="773"/>
      <c r="T55" s="773"/>
      <c r="U55" s="1056"/>
      <c r="V55" s="1056"/>
      <c r="W55" s="1056"/>
      <c r="X55" s="1056"/>
    </row>
    <row r="56" spans="1:24" ht="27.95" customHeight="1">
      <c r="E56" s="768"/>
      <c r="F56" s="1068"/>
      <c r="G56" s="447" t="s">
        <v>241</v>
      </c>
      <c r="H56" s="174"/>
      <c r="I56" s="174">
        <v>376</v>
      </c>
      <c r="J56" s="174">
        <v>564</v>
      </c>
      <c r="K56" s="174">
        <v>376</v>
      </c>
      <c r="L56" s="174">
        <v>376</v>
      </c>
      <c r="M56" s="174"/>
      <c r="N56" s="171">
        <f t="shared" si="0"/>
        <v>1692</v>
      </c>
      <c r="O56" s="1052"/>
      <c r="P56" s="1071"/>
      <c r="Q56" s="1071"/>
      <c r="R56" s="1066"/>
      <c r="S56" s="773"/>
      <c r="T56" s="773"/>
      <c r="U56" s="1056"/>
      <c r="V56" s="1056"/>
      <c r="W56" s="1056"/>
      <c r="X56" s="1056"/>
    </row>
    <row r="57" spans="1:24" ht="27.95" customHeight="1">
      <c r="E57" s="767" t="s">
        <v>111</v>
      </c>
      <c r="F57" s="1046" t="s">
        <v>59</v>
      </c>
      <c r="G57" s="447" t="s">
        <v>180</v>
      </c>
      <c r="H57" s="174"/>
      <c r="I57" s="174">
        <v>1600</v>
      </c>
      <c r="J57" s="174">
        <v>1600</v>
      </c>
      <c r="K57" s="174">
        <v>2400</v>
      </c>
      <c r="L57" s="174">
        <v>1600</v>
      </c>
      <c r="M57" s="174"/>
      <c r="N57" s="171">
        <f t="shared" si="0"/>
        <v>7200</v>
      </c>
      <c r="O57" s="1051">
        <f>N57+N58</f>
        <v>14400</v>
      </c>
      <c r="P57" s="1071">
        <f>N57+N59+N61+N63+N65</f>
        <v>16002</v>
      </c>
      <c r="Q57" s="1071">
        <f>N58+N60+N62+N64+N66</f>
        <v>16002</v>
      </c>
      <c r="R57" s="1066">
        <f>SUM(P57:Q57)</f>
        <v>32004</v>
      </c>
      <c r="S57" s="773">
        <v>14607</v>
      </c>
      <c r="T57" s="773"/>
      <c r="U57" s="773">
        <v>14607</v>
      </c>
      <c r="V57" s="773"/>
      <c r="W57" s="1057">
        <v>1623</v>
      </c>
      <c r="X57" s="1046">
        <f>U57+S57</f>
        <v>29214</v>
      </c>
    </row>
    <row r="58" spans="1:24" ht="27.95" customHeight="1">
      <c r="E58" s="768"/>
      <c r="F58" s="1046"/>
      <c r="G58" s="447" t="s">
        <v>241</v>
      </c>
      <c r="H58" s="174">
        <v>1600</v>
      </c>
      <c r="I58" s="174">
        <v>1600</v>
      </c>
      <c r="J58" s="174">
        <v>2400</v>
      </c>
      <c r="K58" s="174">
        <v>1600</v>
      </c>
      <c r="L58" s="174">
        <v>0</v>
      </c>
      <c r="M58" s="174"/>
      <c r="N58" s="171">
        <f t="shared" si="0"/>
        <v>7200</v>
      </c>
      <c r="O58" s="1052"/>
      <c r="P58" s="1071"/>
      <c r="Q58" s="1071"/>
      <c r="R58" s="1066"/>
      <c r="S58" s="773"/>
      <c r="T58" s="773"/>
      <c r="U58" s="773"/>
      <c r="V58" s="773"/>
      <c r="W58" s="1060"/>
      <c r="X58" s="1046"/>
    </row>
    <row r="59" spans="1:24" ht="27.95" customHeight="1">
      <c r="E59" s="768"/>
      <c r="F59" s="1053" t="s">
        <v>158</v>
      </c>
      <c r="G59" s="447" t="s">
        <v>180</v>
      </c>
      <c r="H59" s="174"/>
      <c r="I59" s="174">
        <v>446</v>
      </c>
      <c r="J59" s="174">
        <v>446</v>
      </c>
      <c r="K59" s="174">
        <v>669</v>
      </c>
      <c r="L59" s="174">
        <v>446</v>
      </c>
      <c r="M59" s="174"/>
      <c r="N59" s="171">
        <f t="shared" si="0"/>
        <v>2007</v>
      </c>
      <c r="O59" s="1051">
        <f>N59+N60</f>
        <v>4014</v>
      </c>
      <c r="P59" s="1071"/>
      <c r="Q59" s="1071"/>
      <c r="R59" s="1066"/>
      <c r="S59" s="773"/>
      <c r="T59" s="773"/>
      <c r="U59" s="773"/>
      <c r="V59" s="773"/>
      <c r="W59" s="1060"/>
      <c r="X59" s="1046"/>
    </row>
    <row r="60" spans="1:24" ht="27.95" customHeight="1">
      <c r="E60" s="768"/>
      <c r="F60" s="1068"/>
      <c r="G60" s="447" t="s">
        <v>241</v>
      </c>
      <c r="H60" s="174">
        <v>446</v>
      </c>
      <c r="I60" s="174">
        <v>446</v>
      </c>
      <c r="J60" s="174">
        <v>669</v>
      </c>
      <c r="K60" s="174">
        <v>446</v>
      </c>
      <c r="L60" s="174">
        <v>0</v>
      </c>
      <c r="M60" s="174"/>
      <c r="N60" s="171">
        <f t="shared" si="0"/>
        <v>2007</v>
      </c>
      <c r="O60" s="1052"/>
      <c r="P60" s="1071"/>
      <c r="Q60" s="1071"/>
      <c r="R60" s="1066"/>
      <c r="S60" s="773"/>
      <c r="T60" s="773"/>
      <c r="U60" s="773"/>
      <c r="V60" s="773"/>
      <c r="W60" s="1060"/>
      <c r="X60" s="1046"/>
    </row>
    <row r="61" spans="1:24" ht="27.95" customHeight="1">
      <c r="E61" s="768"/>
      <c r="F61" s="1046" t="s">
        <v>60</v>
      </c>
      <c r="G61" s="447" t="s">
        <v>180</v>
      </c>
      <c r="H61" s="174"/>
      <c r="I61" s="174">
        <v>156</v>
      </c>
      <c r="J61" s="174">
        <v>156</v>
      </c>
      <c r="K61" s="174">
        <v>234</v>
      </c>
      <c r="L61" s="174">
        <v>156</v>
      </c>
      <c r="M61" s="174"/>
      <c r="N61" s="171">
        <f t="shared" si="0"/>
        <v>702</v>
      </c>
      <c r="O61" s="1051">
        <f>N61+N62</f>
        <v>1404</v>
      </c>
      <c r="P61" s="1071"/>
      <c r="Q61" s="1071"/>
      <c r="R61" s="1066"/>
      <c r="S61" s="773"/>
      <c r="T61" s="773"/>
      <c r="U61" s="773"/>
      <c r="V61" s="773"/>
      <c r="W61" s="1060"/>
      <c r="X61" s="1046"/>
    </row>
    <row r="62" spans="1:24" ht="27.95" customHeight="1">
      <c r="E62" s="768"/>
      <c r="F62" s="1046"/>
      <c r="G62" s="447" t="s">
        <v>241</v>
      </c>
      <c r="H62" s="174">
        <v>156</v>
      </c>
      <c r="I62" s="174">
        <v>156</v>
      </c>
      <c r="J62" s="174">
        <v>234</v>
      </c>
      <c r="K62" s="174">
        <v>156</v>
      </c>
      <c r="L62" s="174">
        <v>0</v>
      </c>
      <c r="M62" s="174"/>
      <c r="N62" s="171">
        <f t="shared" si="0"/>
        <v>702</v>
      </c>
      <c r="O62" s="1052"/>
      <c r="P62" s="1071"/>
      <c r="Q62" s="1071"/>
      <c r="R62" s="1066"/>
      <c r="S62" s="773"/>
      <c r="T62" s="773"/>
      <c r="U62" s="773"/>
      <c r="V62" s="773"/>
      <c r="W62" s="1060"/>
      <c r="X62" s="1046"/>
    </row>
    <row r="63" spans="1:24" ht="27.95" customHeight="1">
      <c r="E63" s="768"/>
      <c r="F63" s="1046" t="s">
        <v>159</v>
      </c>
      <c r="G63" s="447" t="s">
        <v>180</v>
      </c>
      <c r="H63" s="174"/>
      <c r="I63" s="174">
        <v>784</v>
      </c>
      <c r="J63" s="174">
        <v>784</v>
      </c>
      <c r="K63" s="174">
        <v>1176</v>
      </c>
      <c r="L63" s="174">
        <v>784</v>
      </c>
      <c r="M63" s="174"/>
      <c r="N63" s="171">
        <f t="shared" si="0"/>
        <v>3528</v>
      </c>
      <c r="O63" s="1051">
        <f>N63+N64</f>
        <v>7056</v>
      </c>
      <c r="P63" s="1071"/>
      <c r="Q63" s="1071"/>
      <c r="R63" s="1066"/>
      <c r="S63" s="773"/>
      <c r="T63" s="773"/>
      <c r="U63" s="773"/>
      <c r="V63" s="773"/>
      <c r="W63" s="1060"/>
      <c r="X63" s="1046"/>
    </row>
    <row r="64" spans="1:24" ht="27.95" customHeight="1">
      <c r="E64" s="768"/>
      <c r="F64" s="1046"/>
      <c r="G64" s="447" t="s">
        <v>241</v>
      </c>
      <c r="H64" s="174">
        <v>784</v>
      </c>
      <c r="I64" s="174">
        <v>784</v>
      </c>
      <c r="J64" s="174">
        <v>1176</v>
      </c>
      <c r="K64" s="174">
        <v>784</v>
      </c>
      <c r="L64" s="174">
        <v>0</v>
      </c>
      <c r="M64" s="174"/>
      <c r="N64" s="171">
        <f t="shared" si="0"/>
        <v>3528</v>
      </c>
      <c r="O64" s="1052"/>
      <c r="P64" s="1071"/>
      <c r="Q64" s="1071"/>
      <c r="R64" s="1066"/>
      <c r="S64" s="773"/>
      <c r="T64" s="773"/>
      <c r="U64" s="773"/>
      <c r="V64" s="773"/>
      <c r="W64" s="1060"/>
      <c r="X64" s="1046"/>
    </row>
    <row r="65" spans="5:24" ht="27.95" customHeight="1">
      <c r="E65" s="768"/>
      <c r="F65" s="1046" t="s">
        <v>160</v>
      </c>
      <c r="G65" s="447" t="s">
        <v>180</v>
      </c>
      <c r="H65" s="174"/>
      <c r="I65" s="174">
        <v>570</v>
      </c>
      <c r="J65" s="174">
        <v>570</v>
      </c>
      <c r="K65" s="174">
        <v>855</v>
      </c>
      <c r="L65" s="174">
        <v>570</v>
      </c>
      <c r="M65" s="148"/>
      <c r="N65" s="171">
        <f t="shared" si="0"/>
        <v>2565</v>
      </c>
      <c r="O65" s="1051">
        <f>N65+N66</f>
        <v>5130</v>
      </c>
      <c r="P65" s="1071"/>
      <c r="Q65" s="1071"/>
      <c r="R65" s="1066"/>
      <c r="S65" s="773"/>
      <c r="T65" s="773"/>
      <c r="U65" s="773"/>
      <c r="V65" s="773"/>
      <c r="W65" s="1060"/>
      <c r="X65" s="1046"/>
    </row>
    <row r="66" spans="5:24" ht="27.95" customHeight="1">
      <c r="E66" s="768"/>
      <c r="F66" s="1053"/>
      <c r="G66" s="448" t="s">
        <v>241</v>
      </c>
      <c r="H66" s="174">
        <v>570</v>
      </c>
      <c r="I66" s="174">
        <v>570</v>
      </c>
      <c r="J66" s="174">
        <v>855</v>
      </c>
      <c r="K66" s="174">
        <v>570</v>
      </c>
      <c r="L66" s="174">
        <v>0</v>
      </c>
      <c r="M66" s="148"/>
      <c r="N66" s="171">
        <f t="shared" si="0"/>
        <v>2565</v>
      </c>
      <c r="O66" s="1052"/>
      <c r="P66" s="1065"/>
      <c r="Q66" s="1065"/>
      <c r="R66" s="1066"/>
      <c r="S66" s="773"/>
      <c r="T66" s="773"/>
      <c r="U66" s="773"/>
      <c r="V66" s="773"/>
      <c r="W66" s="1058"/>
      <c r="X66" s="1046"/>
    </row>
    <row r="67" spans="5:24" ht="27.95" customHeight="1">
      <c r="E67" s="1046">
        <v>5</v>
      </c>
      <c r="F67" s="1046" t="s">
        <v>106</v>
      </c>
      <c r="G67" s="447" t="s">
        <v>180</v>
      </c>
      <c r="H67" s="174"/>
      <c r="I67" s="174">
        <v>718</v>
      </c>
      <c r="J67" s="174">
        <v>718</v>
      </c>
      <c r="K67" s="174">
        <v>1077</v>
      </c>
      <c r="L67" s="174">
        <v>718</v>
      </c>
      <c r="M67" s="148"/>
      <c r="N67" s="171">
        <f t="shared" si="0"/>
        <v>3231</v>
      </c>
      <c r="O67" s="1051">
        <f>N67+N68</f>
        <v>6462</v>
      </c>
      <c r="P67" s="1047">
        <f>N67</f>
        <v>3231</v>
      </c>
      <c r="Q67" s="1047">
        <f>N68</f>
        <v>3231</v>
      </c>
      <c r="R67" s="1047">
        <f>SUM(P67:Q67)</f>
        <v>6462</v>
      </c>
      <c r="S67" s="760">
        <v>2880</v>
      </c>
      <c r="T67" s="760"/>
      <c r="U67" s="760">
        <v>2880</v>
      </c>
      <c r="V67" s="760"/>
      <c r="W67" s="1057">
        <v>320</v>
      </c>
      <c r="X67" s="1046">
        <f>U67+S67</f>
        <v>5760</v>
      </c>
    </row>
    <row r="68" spans="5:24" ht="27.95" customHeight="1">
      <c r="E68" s="1046"/>
      <c r="F68" s="1046"/>
      <c r="G68" s="447" t="s">
        <v>241</v>
      </c>
      <c r="H68" s="174"/>
      <c r="I68" s="174">
        <v>718</v>
      </c>
      <c r="J68" s="174">
        <v>1077</v>
      </c>
      <c r="K68" s="174">
        <v>718</v>
      </c>
      <c r="L68" s="174">
        <v>718</v>
      </c>
      <c r="M68" s="148"/>
      <c r="N68" s="171">
        <f t="shared" si="0"/>
        <v>3231</v>
      </c>
      <c r="O68" s="1052"/>
      <c r="P68" s="1046"/>
      <c r="Q68" s="1046"/>
      <c r="R68" s="1046"/>
      <c r="S68" s="760"/>
      <c r="T68" s="760"/>
      <c r="U68" s="760"/>
      <c r="V68" s="760"/>
      <c r="W68" s="1058"/>
      <c r="X68" s="1046"/>
    </row>
    <row r="69" spans="5:24" ht="27.95" customHeight="1">
      <c r="E69" s="1054">
        <v>7</v>
      </c>
      <c r="F69" s="1068" t="s">
        <v>78</v>
      </c>
      <c r="G69" s="449" t="s">
        <v>180</v>
      </c>
      <c r="H69" s="174"/>
      <c r="I69" s="174">
        <v>388</v>
      </c>
      <c r="J69" s="174">
        <v>388</v>
      </c>
      <c r="K69" s="174">
        <v>582</v>
      </c>
      <c r="L69" s="174">
        <v>388</v>
      </c>
      <c r="M69" s="148"/>
      <c r="N69" s="171">
        <f t="shared" si="0"/>
        <v>1746</v>
      </c>
      <c r="O69" s="1051">
        <f>N69+N70</f>
        <v>3492</v>
      </c>
      <c r="P69" s="1069">
        <f>N69+N71+N73</f>
        <v>4905</v>
      </c>
      <c r="Q69" s="1069">
        <f>N70+N72+N74</f>
        <v>4905</v>
      </c>
      <c r="R69" s="1069">
        <f>SUM(P69:Q69)</f>
        <v>9810</v>
      </c>
      <c r="S69" s="760"/>
      <c r="T69" s="760"/>
      <c r="U69" s="1046"/>
      <c r="V69" s="1046"/>
      <c r="W69" s="1046"/>
      <c r="X69" s="1046"/>
    </row>
    <row r="70" spans="5:24" ht="27.95" customHeight="1">
      <c r="E70" s="1067"/>
      <c r="F70" s="1046"/>
      <c r="G70" s="447" t="s">
        <v>241</v>
      </c>
      <c r="H70" s="174"/>
      <c r="I70" s="174">
        <v>388</v>
      </c>
      <c r="J70" s="174">
        <v>582</v>
      </c>
      <c r="K70" s="174">
        <v>388</v>
      </c>
      <c r="L70" s="174">
        <v>388</v>
      </c>
      <c r="M70" s="148"/>
      <c r="N70" s="171">
        <f t="shared" si="0"/>
        <v>1746</v>
      </c>
      <c r="O70" s="1052"/>
      <c r="P70" s="1070"/>
      <c r="Q70" s="1070"/>
      <c r="R70" s="1070"/>
      <c r="S70" s="760"/>
      <c r="T70" s="760"/>
      <c r="U70" s="1046"/>
      <c r="V70" s="1046"/>
      <c r="W70" s="1046"/>
      <c r="X70" s="1046"/>
    </row>
    <row r="71" spans="5:24" ht="27.95" customHeight="1">
      <c r="E71" s="1067"/>
      <c r="F71" s="1068" t="s">
        <v>161</v>
      </c>
      <c r="G71" s="449" t="s">
        <v>180</v>
      </c>
      <c r="H71" s="148"/>
      <c r="I71" s="174">
        <v>670</v>
      </c>
      <c r="J71" s="174">
        <v>670</v>
      </c>
      <c r="K71" s="174">
        <v>1005</v>
      </c>
      <c r="L71" s="174">
        <v>670</v>
      </c>
      <c r="M71" s="148"/>
      <c r="N71" s="450">
        <f t="shared" si="0"/>
        <v>3015</v>
      </c>
      <c r="O71" s="1051">
        <f>N71+N72</f>
        <v>6030</v>
      </c>
      <c r="P71" s="1070"/>
      <c r="Q71" s="1070"/>
      <c r="R71" s="1070"/>
      <c r="S71" s="760"/>
      <c r="T71" s="760"/>
      <c r="U71" s="1046"/>
      <c r="V71" s="1046"/>
      <c r="W71" s="1046"/>
      <c r="X71" s="1046"/>
    </row>
    <row r="72" spans="5:24" ht="27.95" customHeight="1">
      <c r="E72" s="1067"/>
      <c r="F72" s="1046"/>
      <c r="G72" s="447" t="s">
        <v>241</v>
      </c>
      <c r="H72" s="148"/>
      <c r="I72" s="174">
        <v>670</v>
      </c>
      <c r="J72" s="174">
        <v>1005</v>
      </c>
      <c r="K72" s="174">
        <v>670</v>
      </c>
      <c r="L72" s="174">
        <v>670</v>
      </c>
      <c r="M72" s="148"/>
      <c r="N72" s="450">
        <f t="shared" si="0"/>
        <v>3015</v>
      </c>
      <c r="O72" s="1052"/>
      <c r="P72" s="1070"/>
      <c r="Q72" s="1070"/>
      <c r="R72" s="1070"/>
      <c r="S72" s="760"/>
      <c r="T72" s="760"/>
      <c r="U72" s="1046"/>
      <c r="V72" s="1046"/>
      <c r="W72" s="1046"/>
      <c r="X72" s="1046"/>
    </row>
    <row r="73" spans="5:24" ht="27.95" customHeight="1">
      <c r="E73" s="1067"/>
      <c r="F73" s="1068" t="s">
        <v>162</v>
      </c>
      <c r="G73" s="449" t="s">
        <v>180</v>
      </c>
      <c r="H73" s="148"/>
      <c r="I73" s="174">
        <v>32</v>
      </c>
      <c r="J73" s="174">
        <v>32</v>
      </c>
      <c r="K73" s="174">
        <v>48</v>
      </c>
      <c r="L73" s="174">
        <v>32</v>
      </c>
      <c r="M73" s="148"/>
      <c r="N73" s="450">
        <f t="shared" si="0"/>
        <v>144</v>
      </c>
      <c r="O73" s="1051">
        <f>N73+N74</f>
        <v>288</v>
      </c>
      <c r="P73" s="1070"/>
      <c r="Q73" s="1070"/>
      <c r="R73" s="1070"/>
      <c r="S73" s="760"/>
      <c r="T73" s="760"/>
      <c r="U73" s="1046"/>
      <c r="V73" s="1046"/>
      <c r="W73" s="1046"/>
      <c r="X73" s="1046"/>
    </row>
    <row r="74" spans="5:24" ht="27.95" customHeight="1">
      <c r="E74" s="1055"/>
      <c r="F74" s="1046"/>
      <c r="G74" s="447" t="s">
        <v>241</v>
      </c>
      <c r="H74" s="148"/>
      <c r="I74" s="174">
        <v>32</v>
      </c>
      <c r="J74" s="174">
        <v>48</v>
      </c>
      <c r="K74" s="174">
        <v>32</v>
      </c>
      <c r="L74" s="174">
        <v>32</v>
      </c>
      <c r="M74" s="148"/>
      <c r="N74" s="450">
        <f t="shared" si="0"/>
        <v>144</v>
      </c>
      <c r="O74" s="1052"/>
      <c r="P74" s="1070"/>
      <c r="Q74" s="1070"/>
      <c r="R74" s="1070"/>
      <c r="S74" s="760"/>
      <c r="T74" s="760"/>
      <c r="U74" s="1046"/>
      <c r="V74" s="1046"/>
      <c r="W74" s="1046"/>
      <c r="X74" s="1046"/>
    </row>
    <row r="75" spans="5:24" ht="19.5" customHeight="1">
      <c r="P75" s="154">
        <f>SUM(P45:P74)</f>
        <v>49275</v>
      </c>
      <c r="Q75" s="154">
        <f>SUM(Q45:Q74)</f>
        <v>49275</v>
      </c>
      <c r="R75" s="154">
        <f>SUM(P75:Q75)</f>
        <v>98550</v>
      </c>
      <c r="S75" s="760">
        <f>SUM(S57:S74)</f>
        <v>17487</v>
      </c>
      <c r="T75" s="760"/>
      <c r="U75" s="760">
        <f>SUM(U57:U74)</f>
        <v>17487</v>
      </c>
      <c r="V75" s="760"/>
      <c r="W75" s="446">
        <f>SUM(W57:W74)</f>
        <v>1943</v>
      </c>
      <c r="X75" s="148">
        <f>SUM(X45:X74)</f>
        <v>34974</v>
      </c>
    </row>
  </sheetData>
  <mergeCells count="131">
    <mergeCell ref="Q69:Q74"/>
    <mergeCell ref="R69:R74"/>
    <mergeCell ref="R45:R50"/>
    <mergeCell ref="Q45:Q50"/>
    <mergeCell ref="F71:F72"/>
    <mergeCell ref="O71:O72"/>
    <mergeCell ref="F73:F74"/>
    <mergeCell ref="O73:O74"/>
    <mergeCell ref="Q51:Q56"/>
    <mergeCell ref="O63:O64"/>
    <mergeCell ref="R67:R68"/>
    <mergeCell ref="O47:O48"/>
    <mergeCell ref="P45:P50"/>
    <mergeCell ref="Q57:Q66"/>
    <mergeCell ref="E69:E74"/>
    <mergeCell ref="F69:F70"/>
    <mergeCell ref="O69:O70"/>
    <mergeCell ref="P69:P74"/>
    <mergeCell ref="O51:O52"/>
    <mergeCell ref="P51:P56"/>
    <mergeCell ref="F67:F68"/>
    <mergeCell ref="F53:F54"/>
    <mergeCell ref="F55:F56"/>
    <mergeCell ref="O65:O66"/>
    <mergeCell ref="O67:O68"/>
    <mergeCell ref="E57:E66"/>
    <mergeCell ref="F57:F58"/>
    <mergeCell ref="F59:F60"/>
    <mergeCell ref="E67:E68"/>
    <mergeCell ref="P67:P68"/>
    <mergeCell ref="P57:P66"/>
    <mergeCell ref="U44:V44"/>
    <mergeCell ref="U45:V50"/>
    <mergeCell ref="S44:T44"/>
    <mergeCell ref="S45:T50"/>
    <mergeCell ref="S51:T56"/>
    <mergeCell ref="R51:R56"/>
    <mergeCell ref="U51:V56"/>
    <mergeCell ref="U57:V66"/>
    <mergeCell ref="U67:V68"/>
    <mergeCell ref="R57:R66"/>
    <mergeCell ref="S57:T66"/>
    <mergeCell ref="S75:T75"/>
    <mergeCell ref="U75:V75"/>
    <mergeCell ref="X45:X50"/>
    <mergeCell ref="X51:X56"/>
    <mergeCell ref="X57:X66"/>
    <mergeCell ref="X67:X68"/>
    <mergeCell ref="X69:X74"/>
    <mergeCell ref="S69:T74"/>
    <mergeCell ref="W67:W68"/>
    <mergeCell ref="W45:W50"/>
    <mergeCell ref="U69:V74"/>
    <mergeCell ref="W69:W74"/>
    <mergeCell ref="W51:W56"/>
    <mergeCell ref="W57:W66"/>
    <mergeCell ref="S67:T68"/>
    <mergeCell ref="G34:G35"/>
    <mergeCell ref="H34:Q34"/>
    <mergeCell ref="F40:F41"/>
    <mergeCell ref="F61:F62"/>
    <mergeCell ref="F63:F64"/>
    <mergeCell ref="Q67:Q68"/>
    <mergeCell ref="F49:F50"/>
    <mergeCell ref="O49:O50"/>
    <mergeCell ref="P43:Q43"/>
    <mergeCell ref="E44:F44"/>
    <mergeCell ref="E45:E50"/>
    <mergeCell ref="F45:F46"/>
    <mergeCell ref="O45:O46"/>
    <mergeCell ref="H43:J43"/>
    <mergeCell ref="O53:O54"/>
    <mergeCell ref="O55:O56"/>
    <mergeCell ref="O57:O58"/>
    <mergeCell ref="O59:O60"/>
    <mergeCell ref="O61:O62"/>
    <mergeCell ref="F65:F66"/>
    <mergeCell ref="E51:E56"/>
    <mergeCell ref="F51:F52"/>
    <mergeCell ref="N43:N44"/>
    <mergeCell ref="F47:F48"/>
    <mergeCell ref="H22:I22"/>
    <mergeCell ref="W36:W37"/>
    <mergeCell ref="A1:Y1"/>
    <mergeCell ref="A2:Y2"/>
    <mergeCell ref="M7:N7"/>
    <mergeCell ref="M8:N8"/>
    <mergeCell ref="A3:Y3"/>
    <mergeCell ref="V36:V37"/>
    <mergeCell ref="R36:R37"/>
    <mergeCell ref="Y36:Y37"/>
    <mergeCell ref="M6:N6"/>
    <mergeCell ref="O7:R7"/>
    <mergeCell ref="A4:W4"/>
    <mergeCell ref="M5:N5"/>
    <mergeCell ref="P10:T10"/>
    <mergeCell ref="S34:U35"/>
    <mergeCell ref="H27:I27"/>
    <mergeCell ref="B36:B41"/>
    <mergeCell ref="A36:A41"/>
    <mergeCell ref="R40:R41"/>
    <mergeCell ref="D40:D41"/>
    <mergeCell ref="E40:E41"/>
    <mergeCell ref="R38:R39"/>
    <mergeCell ref="C36:C39"/>
    <mergeCell ref="S43:X43"/>
    <mergeCell ref="S36:S37"/>
    <mergeCell ref="X40:X41"/>
    <mergeCell ref="S40:S41"/>
    <mergeCell ref="X36:X37"/>
    <mergeCell ref="U40:U41"/>
    <mergeCell ref="T40:T41"/>
    <mergeCell ref="V40:V41"/>
    <mergeCell ref="W40:W41"/>
    <mergeCell ref="U36:U37"/>
    <mergeCell ref="T36:T37"/>
    <mergeCell ref="T38:T39"/>
    <mergeCell ref="V38:V39"/>
    <mergeCell ref="W38:W39"/>
    <mergeCell ref="U38:U39"/>
    <mergeCell ref="D36:D37"/>
    <mergeCell ref="D38:D39"/>
    <mergeCell ref="S38:S39"/>
    <mergeCell ref="E36:E37"/>
    <mergeCell ref="F36:F37"/>
    <mergeCell ref="E38:E39"/>
    <mergeCell ref="F38:F39"/>
    <mergeCell ref="Y40:Y41"/>
    <mergeCell ref="C40:C41"/>
    <mergeCell ref="X38:X39"/>
    <mergeCell ref="Y38:Y39"/>
  </mergeCells>
  <phoneticPr fontId="0" type="noConversion"/>
  <pageMargins left="0.25" right="0.19" top="0.2" bottom="0.19" header="0.2" footer="0.19"/>
  <pageSetup scale="36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90"/>
  <sheetViews>
    <sheetView view="pageBreakPreview" topLeftCell="J19" zoomScale="60" zoomScaleNormal="100" workbookViewId="0">
      <selection activeCell="V40" sqref="V40:V41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3.8554687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3" width="10.42578125" customWidth="1"/>
    <col min="14" max="14" width="12" customWidth="1"/>
    <col min="15" max="15" width="11.42578125" customWidth="1"/>
    <col min="16" max="16" width="9" customWidth="1"/>
    <col min="17" max="17" width="8.85546875" customWidth="1"/>
    <col min="18" max="18" width="9.28515625" customWidth="1"/>
    <col min="19" max="19" width="8.85546875" customWidth="1"/>
    <col min="20" max="20" width="7" customWidth="1"/>
    <col min="21" max="21" width="8.85546875" customWidth="1"/>
    <col min="22" max="22" width="10" customWidth="1"/>
    <col min="23" max="23" width="10.140625" customWidth="1"/>
    <col min="24" max="24" width="13.7109375" customWidth="1"/>
    <col min="25" max="25" width="15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223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223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225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224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227</v>
      </c>
      <c r="I21" s="234"/>
      <c r="J21" s="237"/>
      <c r="K21" s="233"/>
      <c r="L21" s="233"/>
      <c r="M21" s="233"/>
      <c r="N21" s="233"/>
      <c r="O21" s="234"/>
      <c r="P21" s="12"/>
      <c r="Q21" s="260"/>
      <c r="R21" s="180"/>
      <c r="S21" s="180"/>
      <c r="T21" s="15"/>
      <c r="U21" s="15"/>
      <c r="V21" s="15"/>
      <c r="W21" s="15"/>
      <c r="X21" s="13"/>
      <c r="Y21" s="57"/>
    </row>
    <row r="22" spans="1:25" ht="15.95" customHeight="1">
      <c r="A22" s="53"/>
      <c r="B22" s="12"/>
      <c r="C22" s="54"/>
      <c r="D22" s="54"/>
      <c r="E22" s="54"/>
      <c r="F22" s="12"/>
      <c r="G22" s="12"/>
      <c r="H22" s="841" t="s">
        <v>24</v>
      </c>
      <c r="I22" s="842"/>
      <c r="J22" s="168">
        <v>40</v>
      </c>
      <c r="K22" s="168">
        <v>42</v>
      </c>
      <c r="L22" s="168">
        <v>44</v>
      </c>
      <c r="M22" s="168">
        <v>46</v>
      </c>
      <c r="N22" s="168"/>
      <c r="O22" s="239" t="s">
        <v>11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298" t="s">
        <v>125</v>
      </c>
      <c r="I23" s="297"/>
      <c r="J23" s="188">
        <v>2</v>
      </c>
      <c r="K23" s="188">
        <v>3</v>
      </c>
      <c r="L23" s="188">
        <v>2</v>
      </c>
      <c r="M23" s="188">
        <v>2</v>
      </c>
      <c r="N23" s="188"/>
      <c r="O23" s="240">
        <f>SUM(J23:N23)</f>
        <v>9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98" t="s">
        <v>55</v>
      </c>
      <c r="I24" s="297"/>
      <c r="J24" s="168">
        <v>2</v>
      </c>
      <c r="K24" s="168">
        <v>2</v>
      </c>
      <c r="L24" s="195">
        <v>3</v>
      </c>
      <c r="M24" s="168">
        <v>2</v>
      </c>
      <c r="N24" s="168"/>
      <c r="O24" s="195">
        <f>SUM(J24:N24)</f>
        <v>9</v>
      </c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168"/>
      <c r="I25" s="241"/>
      <c r="J25" s="168"/>
      <c r="K25" s="168"/>
      <c r="L25" s="195"/>
      <c r="M25" s="168"/>
      <c r="N25" s="168"/>
      <c r="O25" s="195">
        <f>SUM(O23:O24)</f>
        <v>18</v>
      </c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36" t="s">
        <v>228</v>
      </c>
      <c r="I26" s="238"/>
      <c r="J26" s="168"/>
      <c r="K26" s="168"/>
      <c r="L26" s="195"/>
      <c r="M26" s="168"/>
      <c r="N26" s="168"/>
      <c r="O26" s="195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12"/>
      <c r="H27" s="841" t="s">
        <v>24</v>
      </c>
      <c r="I27" s="842"/>
      <c r="J27" s="168">
        <v>40</v>
      </c>
      <c r="K27" s="168">
        <v>42</v>
      </c>
      <c r="L27" s="168">
        <v>44</v>
      </c>
      <c r="M27" s="168">
        <v>46</v>
      </c>
      <c r="N27" s="168"/>
      <c r="O27" s="239" t="s">
        <v>11</v>
      </c>
      <c r="P27" s="12"/>
      <c r="Q27" s="52"/>
      <c r="R27" s="12"/>
      <c r="S27" s="12"/>
      <c r="T27" s="12"/>
      <c r="U27" s="15"/>
      <c r="V27" s="15"/>
      <c r="W27" s="15"/>
      <c r="X27" s="13"/>
      <c r="Y27" s="57"/>
    </row>
    <row r="28" spans="1:25" ht="15.95" customHeight="1">
      <c r="A28" s="53"/>
      <c r="B28" s="12"/>
      <c r="C28" s="12"/>
      <c r="D28" s="12"/>
      <c r="E28" s="12"/>
      <c r="F28" s="12"/>
      <c r="G28" s="12"/>
      <c r="H28" s="298" t="s">
        <v>125</v>
      </c>
      <c r="I28" s="297"/>
      <c r="J28" s="188">
        <v>0</v>
      </c>
      <c r="K28" s="188">
        <v>2</v>
      </c>
      <c r="L28" s="188">
        <v>2</v>
      </c>
      <c r="M28" s="188">
        <v>1</v>
      </c>
      <c r="N28" s="299"/>
      <c r="O28" s="239">
        <f>SUM(J28:N28)</f>
        <v>5</v>
      </c>
      <c r="P28" s="12"/>
      <c r="Q28" s="52"/>
      <c r="R28" s="12"/>
      <c r="S28" s="12"/>
      <c r="T28" s="12"/>
      <c r="U28" s="15"/>
      <c r="V28" s="15"/>
      <c r="W28" s="15"/>
      <c r="X28" s="13"/>
      <c r="Y28" s="57"/>
    </row>
    <row r="29" spans="1:25" ht="15.95" customHeight="1">
      <c r="A29" s="53"/>
      <c r="B29" s="12"/>
      <c r="C29" s="12"/>
      <c r="D29" s="12"/>
      <c r="E29" s="12"/>
      <c r="F29" s="12"/>
      <c r="G29" s="12"/>
      <c r="H29" s="298" t="s">
        <v>55</v>
      </c>
      <c r="I29" s="297"/>
      <c r="J29" s="188">
        <v>2</v>
      </c>
      <c r="K29" s="188">
        <v>2</v>
      </c>
      <c r="L29" s="242">
        <v>2</v>
      </c>
      <c r="M29" s="188">
        <v>2</v>
      </c>
      <c r="N29" s="299"/>
      <c r="O29" s="195">
        <f>SUM(J29:N29)</f>
        <v>8</v>
      </c>
      <c r="P29" s="12"/>
      <c r="Q29" s="52"/>
      <c r="R29" s="12"/>
      <c r="S29" s="12"/>
      <c r="T29" s="12"/>
      <c r="U29" s="15"/>
      <c r="V29" s="15"/>
      <c r="W29" s="15"/>
      <c r="X29" s="13"/>
      <c r="Y29" s="57"/>
    </row>
    <row r="30" spans="1:25" ht="15.95" customHeight="1">
      <c r="A30" s="53"/>
      <c r="B30" s="12"/>
      <c r="C30" s="12"/>
      <c r="D30" s="12"/>
      <c r="E30" s="12"/>
      <c r="F30" s="12"/>
      <c r="G30" s="12"/>
      <c r="H30" s="299" t="s">
        <v>107</v>
      </c>
      <c r="I30" s="244"/>
      <c r="J30" s="168">
        <v>1</v>
      </c>
      <c r="K30" s="168">
        <v>2</v>
      </c>
      <c r="L30" s="195">
        <v>2</v>
      </c>
      <c r="M30" s="168">
        <v>0</v>
      </c>
      <c r="N30" s="167"/>
      <c r="O30" s="195">
        <f>SUM(J30:N30)</f>
        <v>5</v>
      </c>
      <c r="P30" s="12"/>
      <c r="Q30" s="52"/>
      <c r="R30" s="12"/>
      <c r="S30" s="12"/>
      <c r="T30" s="12"/>
      <c r="U30" s="15"/>
      <c r="V30" s="15"/>
      <c r="W30" s="15"/>
      <c r="X30" s="13"/>
      <c r="Y30" s="57"/>
    </row>
    <row r="31" spans="1:25" ht="15.95" customHeight="1">
      <c r="A31" s="53"/>
      <c r="B31" s="12"/>
      <c r="C31" s="12"/>
      <c r="D31" s="12"/>
      <c r="E31" s="12"/>
      <c r="F31" s="12"/>
      <c r="G31" s="12"/>
      <c r="H31" s="243" t="s">
        <v>6</v>
      </c>
      <c r="I31" s="244" t="s">
        <v>165</v>
      </c>
      <c r="J31" s="300">
        <v>10.4</v>
      </c>
      <c r="K31" s="233" t="s">
        <v>17</v>
      </c>
      <c r="L31" s="296"/>
      <c r="M31" s="296"/>
      <c r="N31" s="296"/>
      <c r="O31" s="195">
        <f>SUM(O28:O30)</f>
        <v>18</v>
      </c>
      <c r="P31" s="12"/>
      <c r="Q31" s="52"/>
      <c r="R31" s="12"/>
      <c r="S31" s="12"/>
      <c r="T31" s="12"/>
      <c r="U31" s="15"/>
      <c r="V31" s="15"/>
      <c r="W31" s="15"/>
      <c r="X31" s="13"/>
      <c r="Y31" s="57"/>
    </row>
    <row r="32" spans="1:25" ht="15.95" customHeight="1">
      <c r="A32" s="53"/>
      <c r="B32" s="12"/>
      <c r="C32" s="12"/>
      <c r="D32" s="12"/>
      <c r="E32" s="12"/>
      <c r="F32" s="12"/>
      <c r="G32" s="12"/>
      <c r="H32" s="247" t="s">
        <v>7</v>
      </c>
      <c r="I32" s="238" t="s">
        <v>1</v>
      </c>
      <c r="J32" s="248">
        <v>9.4</v>
      </c>
      <c r="K32" s="233" t="s">
        <v>17</v>
      </c>
      <c r="L32" s="296"/>
      <c r="M32" s="296"/>
      <c r="N32" s="296"/>
      <c r="O32" s="296"/>
      <c r="P32" s="12"/>
      <c r="Q32" s="52"/>
      <c r="R32" s="12"/>
      <c r="S32" s="12"/>
      <c r="T32" s="12"/>
      <c r="U32" s="15"/>
      <c r="V32" s="15"/>
      <c r="W32" s="15"/>
      <c r="X32" s="13"/>
      <c r="Y32" s="57"/>
    </row>
    <row r="33" spans="1:25" ht="15.95" customHeight="1">
      <c r="A33" s="53"/>
      <c r="B33" s="12"/>
      <c r="C33" s="12"/>
      <c r="D33" s="12"/>
      <c r="E33" s="12"/>
      <c r="F33" s="12"/>
      <c r="G33" s="12"/>
      <c r="H33" s="247" t="s">
        <v>8</v>
      </c>
      <c r="I33" s="238" t="s">
        <v>1</v>
      </c>
      <c r="J33" s="249" t="s">
        <v>226</v>
      </c>
      <c r="K33" s="250"/>
      <c r="L33" s="189"/>
      <c r="M33" s="189"/>
      <c r="N33" s="189"/>
      <c r="O33" s="257"/>
      <c r="P33" s="12"/>
      <c r="Q33" s="52"/>
      <c r="R33" s="12"/>
      <c r="S33" s="12"/>
      <c r="T33" s="12"/>
      <c r="U33" s="15"/>
      <c r="V33" s="15"/>
      <c r="W33" s="15"/>
      <c r="X33" s="13"/>
      <c r="Y33" s="57"/>
    </row>
    <row r="34" spans="1:25" ht="15.95" customHeight="1">
      <c r="A34" s="53"/>
      <c r="B34" s="12"/>
      <c r="C34" s="12"/>
      <c r="D34" s="12"/>
      <c r="E34" s="12"/>
      <c r="F34" s="12"/>
      <c r="G34" s="12"/>
      <c r="H34" s="243"/>
      <c r="I34" s="244"/>
      <c r="J34" s="245"/>
      <c r="K34" s="246"/>
      <c r="L34" s="267"/>
      <c r="M34" s="267"/>
      <c r="N34" s="267"/>
      <c r="O34" s="268"/>
      <c r="P34" s="12"/>
      <c r="Q34" s="52"/>
      <c r="R34" s="12"/>
      <c r="S34" s="12"/>
      <c r="T34" s="12"/>
      <c r="U34" s="15"/>
      <c r="V34" s="15"/>
      <c r="W34" s="15"/>
      <c r="X34" s="13"/>
      <c r="Y34" s="57"/>
    </row>
    <row r="35" spans="1:25" s="197" customFormat="1" ht="30" customHeight="1">
      <c r="A35" s="203" t="s">
        <v>48</v>
      </c>
      <c r="B35" s="224" t="s">
        <v>49</v>
      </c>
      <c r="C35" s="212" t="s">
        <v>50</v>
      </c>
      <c r="D35" s="203" t="s">
        <v>52</v>
      </c>
      <c r="E35" s="204"/>
      <c r="F35" s="204"/>
      <c r="G35" s="813" t="s">
        <v>9</v>
      </c>
      <c r="H35" s="814" t="s">
        <v>24</v>
      </c>
      <c r="I35" s="815"/>
      <c r="J35" s="815"/>
      <c r="K35" s="815"/>
      <c r="L35" s="815"/>
      <c r="M35" s="815"/>
      <c r="N35" s="815"/>
      <c r="O35" s="815"/>
      <c r="P35" s="815"/>
      <c r="Q35" s="816"/>
      <c r="R35" s="213" t="s">
        <v>10</v>
      </c>
      <c r="S35" s="817" t="s">
        <v>25</v>
      </c>
      <c r="T35" s="817"/>
      <c r="U35" s="817"/>
      <c r="V35" s="213" t="s">
        <v>11</v>
      </c>
      <c r="W35" s="213" t="s">
        <v>11</v>
      </c>
      <c r="X35" s="209" t="s">
        <v>16</v>
      </c>
      <c r="Y35" s="283" t="s">
        <v>18</v>
      </c>
    </row>
    <row r="36" spans="1:25" s="197" customFormat="1" ht="30" customHeight="1">
      <c r="A36" s="205" t="s">
        <v>12</v>
      </c>
      <c r="B36" s="206" t="s">
        <v>12</v>
      </c>
      <c r="C36" s="206" t="s">
        <v>51</v>
      </c>
      <c r="D36" s="207" t="s">
        <v>53</v>
      </c>
      <c r="E36" s="204"/>
      <c r="F36" s="204"/>
      <c r="G36" s="813"/>
      <c r="H36" s="168">
        <v>40</v>
      </c>
      <c r="I36" s="168">
        <v>42</v>
      </c>
      <c r="J36" s="168">
        <v>44</v>
      </c>
      <c r="K36" s="168">
        <v>46</v>
      </c>
      <c r="L36" s="200"/>
      <c r="M36" s="200"/>
      <c r="N36" s="201"/>
      <c r="O36" s="203"/>
      <c r="P36" s="203"/>
      <c r="Q36" s="203"/>
      <c r="R36" s="206" t="s">
        <v>13</v>
      </c>
      <c r="S36" s="818"/>
      <c r="T36" s="818"/>
      <c r="U36" s="818"/>
      <c r="V36" s="206" t="s">
        <v>14</v>
      </c>
      <c r="W36" s="206" t="s">
        <v>15</v>
      </c>
      <c r="X36" s="281" t="s">
        <v>17</v>
      </c>
      <c r="Y36" s="284" t="s">
        <v>17</v>
      </c>
    </row>
    <row r="37" spans="1:25" s="197" customFormat="1" ht="30" customHeight="1">
      <c r="A37" s="809" t="s">
        <v>229</v>
      </c>
      <c r="B37" s="812">
        <v>91034</v>
      </c>
      <c r="C37" s="805">
        <v>4</v>
      </c>
      <c r="D37" s="805" t="s">
        <v>59</v>
      </c>
      <c r="E37" s="805"/>
      <c r="F37" s="805"/>
      <c r="G37" s="298" t="s">
        <v>125</v>
      </c>
      <c r="H37" s="188">
        <v>0</v>
      </c>
      <c r="I37" s="188">
        <v>2</v>
      </c>
      <c r="J37" s="188">
        <v>2</v>
      </c>
      <c r="K37" s="188">
        <v>1</v>
      </c>
      <c r="L37" s="208"/>
      <c r="M37" s="208"/>
      <c r="N37" s="202"/>
      <c r="O37" s="200"/>
      <c r="P37" s="200"/>
      <c r="Q37" s="200"/>
      <c r="R37" s="805">
        <f>H37+J37+K37+I37+H38+I38+J38+K38+H39+I39+J39+K39</f>
        <v>18</v>
      </c>
      <c r="S37" s="805">
        <v>1</v>
      </c>
      <c r="T37" s="822"/>
      <c r="U37" s="818">
        <v>1300</v>
      </c>
      <c r="V37" s="805">
        <v>1300</v>
      </c>
      <c r="W37" s="805">
        <f>V37*R37</f>
        <v>23400</v>
      </c>
      <c r="X37" s="850">
        <f>V37*J32</f>
        <v>12220</v>
      </c>
      <c r="Y37" s="820">
        <f>V37*J31</f>
        <v>13520</v>
      </c>
    </row>
    <row r="38" spans="1:25" s="197" customFormat="1" ht="30" customHeight="1">
      <c r="A38" s="809"/>
      <c r="B38" s="812"/>
      <c r="C38" s="805"/>
      <c r="D38" s="805"/>
      <c r="E38" s="805"/>
      <c r="F38" s="805"/>
      <c r="G38" s="298" t="s">
        <v>55</v>
      </c>
      <c r="H38" s="188">
        <v>2</v>
      </c>
      <c r="I38" s="188">
        <v>2</v>
      </c>
      <c r="J38" s="242">
        <v>2</v>
      </c>
      <c r="K38" s="188">
        <v>2</v>
      </c>
      <c r="L38" s="208"/>
      <c r="M38" s="208"/>
      <c r="N38" s="202"/>
      <c r="O38" s="200"/>
      <c r="P38" s="200"/>
      <c r="Q38" s="200"/>
      <c r="R38" s="805"/>
      <c r="S38" s="805"/>
      <c r="T38" s="822"/>
      <c r="U38" s="818"/>
      <c r="V38" s="805"/>
      <c r="W38" s="805"/>
      <c r="X38" s="850"/>
      <c r="Y38" s="820"/>
    </row>
    <row r="39" spans="1:25" s="197" customFormat="1" ht="30" customHeight="1">
      <c r="A39" s="809"/>
      <c r="B39" s="812"/>
      <c r="C39" s="805"/>
      <c r="D39" s="805"/>
      <c r="E39" s="805"/>
      <c r="F39" s="805"/>
      <c r="G39" s="299" t="s">
        <v>107</v>
      </c>
      <c r="H39" s="168">
        <v>1</v>
      </c>
      <c r="I39" s="168">
        <v>2</v>
      </c>
      <c r="J39" s="195">
        <v>2</v>
      </c>
      <c r="K39" s="168">
        <v>0</v>
      </c>
      <c r="L39" s="210"/>
      <c r="M39" s="210"/>
      <c r="N39" s="202"/>
      <c r="O39" s="200"/>
      <c r="P39" s="200"/>
      <c r="Q39" s="200"/>
      <c r="R39" s="805"/>
      <c r="S39" s="805"/>
      <c r="T39" s="822"/>
      <c r="U39" s="818"/>
      <c r="V39" s="805"/>
      <c r="W39" s="805"/>
      <c r="X39" s="850"/>
      <c r="Y39" s="820"/>
    </row>
    <row r="40" spans="1:25" s="197" customFormat="1" ht="30" customHeight="1">
      <c r="A40" s="809"/>
      <c r="B40" s="812"/>
      <c r="C40" s="805">
        <v>3</v>
      </c>
      <c r="D40" s="810" t="s">
        <v>166</v>
      </c>
      <c r="E40" s="810"/>
      <c r="F40" s="810"/>
      <c r="G40" s="298" t="s">
        <v>125</v>
      </c>
      <c r="H40" s="188">
        <v>2</v>
      </c>
      <c r="I40" s="188">
        <v>3</v>
      </c>
      <c r="J40" s="188">
        <v>2</v>
      </c>
      <c r="K40" s="188">
        <v>2</v>
      </c>
      <c r="L40" s="208"/>
      <c r="M40" s="208"/>
      <c r="N40" s="202"/>
      <c r="O40" s="200"/>
      <c r="P40" s="200"/>
      <c r="Q40" s="200"/>
      <c r="R40" s="810">
        <f>H40+++I40+J40+K40+H41+I41+J41+K41</f>
        <v>18</v>
      </c>
      <c r="S40" s="810">
        <v>1301</v>
      </c>
      <c r="T40" s="824"/>
      <c r="U40" s="826">
        <v>1944</v>
      </c>
      <c r="V40" s="810">
        <v>644</v>
      </c>
      <c r="W40" s="810">
        <f>V40*R40</f>
        <v>11592</v>
      </c>
      <c r="X40" s="1041">
        <f>V40*J32</f>
        <v>6053.6</v>
      </c>
      <c r="Y40" s="1041">
        <f>V40*J31</f>
        <v>6697.6</v>
      </c>
    </row>
    <row r="41" spans="1:25" s="197" customFormat="1" ht="30" customHeight="1">
      <c r="A41" s="809"/>
      <c r="B41" s="812"/>
      <c r="C41" s="805"/>
      <c r="D41" s="811"/>
      <c r="E41" s="811"/>
      <c r="F41" s="811"/>
      <c r="G41" s="298" t="s">
        <v>55</v>
      </c>
      <c r="H41" s="168">
        <v>2</v>
      </c>
      <c r="I41" s="168">
        <v>2</v>
      </c>
      <c r="J41" s="195">
        <v>3</v>
      </c>
      <c r="K41" s="168">
        <v>2</v>
      </c>
      <c r="L41" s="210"/>
      <c r="M41" s="210"/>
      <c r="N41" s="200"/>
      <c r="O41" s="200"/>
      <c r="P41" s="200"/>
      <c r="Q41" s="200"/>
      <c r="R41" s="821"/>
      <c r="S41" s="811"/>
      <c r="T41" s="825"/>
      <c r="U41" s="817"/>
      <c r="V41" s="811"/>
      <c r="W41" s="811"/>
      <c r="X41" s="1042"/>
      <c r="Y41" s="1042"/>
    </row>
    <row r="42" spans="1:25" ht="17.25" customHeight="1">
      <c r="A42" s="272"/>
      <c r="B42" s="273"/>
      <c r="C42" s="164"/>
      <c r="D42" s="164"/>
      <c r="E42" s="164"/>
      <c r="F42" s="164"/>
      <c r="G42" s="164"/>
      <c r="H42" s="169"/>
      <c r="I42" s="169"/>
      <c r="J42" s="263"/>
      <c r="K42" s="169"/>
      <c r="L42" s="191"/>
      <c r="M42" s="191"/>
      <c r="N42" s="164"/>
      <c r="O42" s="164"/>
      <c r="P42" s="274"/>
      <c r="Q42" s="274"/>
      <c r="R42" s="274"/>
      <c r="S42" s="164"/>
      <c r="T42" s="165"/>
      <c r="U42" s="275"/>
      <c r="V42" s="164">
        <f>SUM(V37:V41)</f>
        <v>1944</v>
      </c>
      <c r="W42" s="164">
        <f>SUM(W37:W41)</f>
        <v>34992</v>
      </c>
      <c r="X42" s="276">
        <f>SUM(X37:X41)</f>
        <v>18273.599999999999</v>
      </c>
      <c r="Y42" s="276">
        <f>SUM(Y37:Y41)</f>
        <v>20217.599999999999</v>
      </c>
    </row>
    <row r="43" spans="1:25">
      <c r="G43" s="138"/>
      <c r="P43" s="771" t="s">
        <v>149</v>
      </c>
      <c r="Q43" s="771"/>
      <c r="R43" s="771"/>
    </row>
    <row r="44" spans="1:25" ht="30" customHeight="1">
      <c r="A44" s="138"/>
      <c r="B44" s="139"/>
      <c r="C44" s="138"/>
      <c r="D44" s="138"/>
      <c r="E44" s="61"/>
      <c r="F44" s="61"/>
      <c r="G44" s="77"/>
      <c r="H44" s="784" t="s">
        <v>82</v>
      </c>
      <c r="I44" s="785"/>
      <c r="J44" s="786"/>
      <c r="K44" s="72"/>
      <c r="L44" s="72" t="s">
        <v>199</v>
      </c>
      <c r="M44" s="72" t="s">
        <v>212</v>
      </c>
      <c r="N44" s="301" t="s">
        <v>107</v>
      </c>
      <c r="O44" s="72" t="s">
        <v>185</v>
      </c>
      <c r="P44" s="72" t="s">
        <v>199</v>
      </c>
      <c r="Q44" s="72" t="s">
        <v>212</v>
      </c>
      <c r="R44" s="301" t="s">
        <v>107</v>
      </c>
      <c r="S44" s="265" t="s">
        <v>121</v>
      </c>
      <c r="T44" s="265" t="s">
        <v>183</v>
      </c>
      <c r="U44" s="295"/>
    </row>
    <row r="45" spans="1:25" s="197" customFormat="1" ht="30" customHeight="1">
      <c r="A45" s="214" t="s">
        <v>42</v>
      </c>
      <c r="B45" s="214"/>
      <c r="C45" s="215">
        <f>W42</f>
        <v>34992</v>
      </c>
      <c r="D45" s="214" t="s">
        <v>15</v>
      </c>
      <c r="E45" s="836">
        <v>1</v>
      </c>
      <c r="F45" s="835" t="s">
        <v>114</v>
      </c>
      <c r="G45" s="294" t="s">
        <v>125</v>
      </c>
      <c r="H45" s="194">
        <v>14698</v>
      </c>
      <c r="I45" s="194">
        <v>22047</v>
      </c>
      <c r="J45" s="194">
        <v>14698</v>
      </c>
      <c r="K45" s="280">
        <v>14698</v>
      </c>
      <c r="L45" s="760">
        <f>H45+I45+J45+K45+H47+I47+J47+K47+H49+I49+J49+K49+H51+I51+J51+K51</f>
        <v>76149</v>
      </c>
      <c r="M45" s="760">
        <v>76149</v>
      </c>
      <c r="N45" s="760"/>
      <c r="O45" s="770">
        <f>L45+M45</f>
        <v>152298</v>
      </c>
      <c r="P45" s="839"/>
      <c r="Q45" s="837"/>
      <c r="R45" s="837"/>
      <c r="S45" s="837"/>
      <c r="T45" s="773"/>
    </row>
    <row r="46" spans="1:25" s="197" customFormat="1" ht="30" customHeight="1">
      <c r="A46" s="214"/>
      <c r="B46" s="214"/>
      <c r="C46" s="216"/>
      <c r="D46" s="214"/>
      <c r="E46" s="836"/>
      <c r="F46" s="835"/>
      <c r="G46" s="294" t="s">
        <v>55</v>
      </c>
      <c r="H46" s="194">
        <v>14698</v>
      </c>
      <c r="I46" s="194">
        <v>14698</v>
      </c>
      <c r="J46" s="194">
        <v>22047</v>
      </c>
      <c r="K46" s="280">
        <v>14698</v>
      </c>
      <c r="L46" s="760"/>
      <c r="M46" s="760"/>
      <c r="N46" s="760"/>
      <c r="O46" s="770"/>
      <c r="P46" s="840"/>
      <c r="Q46" s="838"/>
      <c r="R46" s="838"/>
      <c r="S46" s="838"/>
      <c r="T46" s="773"/>
    </row>
    <row r="47" spans="1:25" s="197" customFormat="1" ht="30" customHeight="1">
      <c r="A47" s="214"/>
      <c r="B47" s="214"/>
      <c r="C47" s="216"/>
      <c r="D47" s="214"/>
      <c r="E47" s="836"/>
      <c r="F47" s="835" t="s">
        <v>128</v>
      </c>
      <c r="G47" s="294" t="s">
        <v>125</v>
      </c>
      <c r="H47" s="279">
        <v>816</v>
      </c>
      <c r="I47" s="279">
        <v>1224</v>
      </c>
      <c r="J47" s="279">
        <v>816</v>
      </c>
      <c r="K47" s="310">
        <v>816</v>
      </c>
      <c r="L47" s="760"/>
      <c r="M47" s="760"/>
      <c r="N47" s="760"/>
      <c r="O47" s="770"/>
      <c r="P47" s="840"/>
      <c r="Q47" s="838"/>
      <c r="R47" s="838"/>
      <c r="S47" s="838"/>
      <c r="T47" s="773"/>
    </row>
    <row r="48" spans="1:25" s="197" customFormat="1" ht="30" customHeight="1">
      <c r="A48" s="214"/>
      <c r="B48" s="214"/>
      <c r="C48" s="216"/>
      <c r="D48" s="214"/>
      <c r="E48" s="836"/>
      <c r="F48" s="835"/>
      <c r="G48" s="294" t="s">
        <v>55</v>
      </c>
      <c r="H48" s="279">
        <v>816</v>
      </c>
      <c r="I48" s="279">
        <v>816</v>
      </c>
      <c r="J48" s="279">
        <v>1224</v>
      </c>
      <c r="K48" s="310">
        <v>816</v>
      </c>
      <c r="L48" s="760"/>
      <c r="M48" s="760"/>
      <c r="N48" s="760"/>
      <c r="O48" s="770"/>
      <c r="P48" s="840"/>
      <c r="Q48" s="838"/>
      <c r="R48" s="838"/>
      <c r="S48" s="838"/>
      <c r="T48" s="773"/>
    </row>
    <row r="49" spans="1:20" s="197" customFormat="1" ht="30" customHeight="1">
      <c r="A49" s="214"/>
      <c r="B49" s="214"/>
      <c r="C49" s="216"/>
      <c r="D49" s="214"/>
      <c r="E49" s="836"/>
      <c r="F49" s="835" t="s">
        <v>56</v>
      </c>
      <c r="G49" s="294" t="s">
        <v>125</v>
      </c>
      <c r="H49" s="279">
        <v>1352</v>
      </c>
      <c r="I49" s="309">
        <v>2028</v>
      </c>
      <c r="J49" s="279">
        <v>1352</v>
      </c>
      <c r="K49" s="310">
        <v>1352</v>
      </c>
      <c r="L49" s="760"/>
      <c r="M49" s="760"/>
      <c r="N49" s="760"/>
      <c r="O49" s="770"/>
      <c r="P49" s="840"/>
      <c r="Q49" s="838"/>
      <c r="R49" s="838"/>
      <c r="S49" s="838"/>
      <c r="T49" s="773"/>
    </row>
    <row r="50" spans="1:20" s="197" customFormat="1" ht="30" customHeight="1">
      <c r="A50" s="176" t="s">
        <v>21</v>
      </c>
      <c r="B50" s="176"/>
      <c r="C50" s="293">
        <f>X42</f>
        <v>18273.599999999999</v>
      </c>
      <c r="D50" s="214" t="s">
        <v>22</v>
      </c>
      <c r="E50" s="836"/>
      <c r="F50" s="835"/>
      <c r="G50" s="294" t="s">
        <v>55</v>
      </c>
      <c r="H50" s="279">
        <v>1352</v>
      </c>
      <c r="I50" s="279">
        <v>1352</v>
      </c>
      <c r="J50" s="309">
        <v>2028</v>
      </c>
      <c r="K50" s="310">
        <v>1352</v>
      </c>
      <c r="L50" s="760"/>
      <c r="M50" s="760"/>
      <c r="N50" s="760"/>
      <c r="O50" s="770"/>
      <c r="P50" s="840"/>
      <c r="Q50" s="838"/>
      <c r="R50" s="838"/>
      <c r="S50" s="838"/>
      <c r="T50" s="773"/>
    </row>
    <row r="51" spans="1:20" s="197" customFormat="1" ht="30" customHeight="1">
      <c r="A51" s="176" t="s">
        <v>23</v>
      </c>
      <c r="B51" s="176"/>
      <c r="C51" s="291">
        <f>Y42</f>
        <v>20217.599999999999</v>
      </c>
      <c r="D51" s="214" t="s">
        <v>22</v>
      </c>
      <c r="E51" s="836"/>
      <c r="F51" s="835" t="s">
        <v>117</v>
      </c>
      <c r="G51" s="294" t="s">
        <v>125</v>
      </c>
      <c r="H51" s="307">
        <v>54</v>
      </c>
      <c r="I51" s="308">
        <v>90</v>
      </c>
      <c r="J51" s="194">
        <v>54</v>
      </c>
      <c r="K51" s="280">
        <v>54</v>
      </c>
      <c r="L51" s="760"/>
      <c r="M51" s="760"/>
      <c r="N51" s="760"/>
      <c r="O51" s="770"/>
      <c r="P51" s="840"/>
      <c r="Q51" s="838"/>
      <c r="R51" s="838"/>
      <c r="S51" s="838"/>
      <c r="T51" s="773"/>
    </row>
    <row r="52" spans="1:20" s="197" customFormat="1" ht="30" customHeight="1">
      <c r="A52" s="176" t="s">
        <v>43</v>
      </c>
      <c r="B52" s="176"/>
      <c r="C52" s="314">
        <v>71.53</v>
      </c>
      <c r="D52" s="214" t="s">
        <v>45</v>
      </c>
      <c r="E52" s="836"/>
      <c r="F52" s="835"/>
      <c r="G52" s="294" t="s">
        <v>55</v>
      </c>
      <c r="H52" s="279">
        <v>54</v>
      </c>
      <c r="I52" s="279">
        <v>54</v>
      </c>
      <c r="J52" s="194">
        <v>90</v>
      </c>
      <c r="K52" s="280">
        <v>54</v>
      </c>
      <c r="L52" s="760"/>
      <c r="M52" s="760"/>
      <c r="N52" s="760"/>
      <c r="O52" s="770"/>
      <c r="P52" s="840"/>
      <c r="Q52" s="838"/>
      <c r="R52" s="838"/>
      <c r="S52" s="838"/>
      <c r="T52" s="773"/>
    </row>
    <row r="53" spans="1:20" s="197" customFormat="1" ht="30" customHeight="1">
      <c r="A53" s="214"/>
      <c r="B53" s="214"/>
      <c r="C53" s="217"/>
      <c r="D53" s="217"/>
      <c r="E53" s="836">
        <v>2</v>
      </c>
      <c r="F53" s="835" t="s">
        <v>155</v>
      </c>
      <c r="G53" s="294" t="s">
        <v>125</v>
      </c>
      <c r="H53" s="309">
        <v>7112</v>
      </c>
      <c r="I53" s="309">
        <v>10668</v>
      </c>
      <c r="J53" s="309">
        <v>7112</v>
      </c>
      <c r="K53" s="311">
        <v>7112</v>
      </c>
      <c r="L53" s="760">
        <f>H53+I53+J53+K53</f>
        <v>32004</v>
      </c>
      <c r="M53" s="760">
        <v>32004</v>
      </c>
      <c r="N53" s="760"/>
      <c r="O53" s="770">
        <f>L53+M53</f>
        <v>64008</v>
      </c>
      <c r="P53" s="770"/>
      <c r="Q53" s="773"/>
      <c r="R53" s="773"/>
      <c r="S53" s="773"/>
      <c r="T53" s="773"/>
    </row>
    <row r="54" spans="1:20" s="197" customFormat="1" ht="30" customHeight="1">
      <c r="A54" s="214"/>
      <c r="B54" s="214"/>
      <c r="C54" s="217"/>
      <c r="D54" s="217"/>
      <c r="E54" s="836"/>
      <c r="F54" s="835"/>
      <c r="G54" s="294" t="s">
        <v>55</v>
      </c>
      <c r="H54" s="309">
        <v>7112</v>
      </c>
      <c r="I54" s="309">
        <v>7112</v>
      </c>
      <c r="J54" s="309">
        <v>10668</v>
      </c>
      <c r="K54" s="311">
        <v>7112</v>
      </c>
      <c r="L54" s="760"/>
      <c r="M54" s="760"/>
      <c r="N54" s="760"/>
      <c r="O54" s="770"/>
      <c r="P54" s="770"/>
      <c r="Q54" s="773"/>
      <c r="R54" s="773"/>
      <c r="S54" s="773"/>
      <c r="T54" s="773"/>
    </row>
    <row r="55" spans="1:20" s="197" customFormat="1" ht="30" customHeight="1">
      <c r="A55" s="214"/>
      <c r="B55" s="214"/>
      <c r="C55" s="217"/>
      <c r="D55" s="217"/>
      <c r="E55" s="836">
        <v>3</v>
      </c>
      <c r="F55" s="835" t="s">
        <v>166</v>
      </c>
      <c r="G55" s="294" t="s">
        <v>125</v>
      </c>
      <c r="H55" s="279">
        <v>1970</v>
      </c>
      <c r="I55" s="279">
        <v>2955</v>
      </c>
      <c r="J55" s="279">
        <v>1970</v>
      </c>
      <c r="K55" s="279">
        <v>1970</v>
      </c>
      <c r="L55" s="760">
        <v>15138</v>
      </c>
      <c r="M55" s="760">
        <v>15138</v>
      </c>
      <c r="N55" s="760"/>
      <c r="O55" s="770">
        <f>M55+L55</f>
        <v>30276</v>
      </c>
      <c r="P55" s="770">
        <v>5796</v>
      </c>
      <c r="Q55" s="773">
        <v>5796</v>
      </c>
      <c r="R55" s="773">
        <v>0</v>
      </c>
      <c r="S55" s="773">
        <f>SUM(P55:R55)</f>
        <v>11592</v>
      </c>
      <c r="T55" s="773">
        <v>644</v>
      </c>
    </row>
    <row r="56" spans="1:20" ht="30" customHeight="1">
      <c r="E56" s="836"/>
      <c r="F56" s="835"/>
      <c r="G56" s="294" t="s">
        <v>55</v>
      </c>
      <c r="H56" s="279">
        <v>1970</v>
      </c>
      <c r="I56" s="279">
        <v>1970</v>
      </c>
      <c r="J56" s="279">
        <v>2955</v>
      </c>
      <c r="K56" s="279">
        <v>1970</v>
      </c>
      <c r="L56" s="760"/>
      <c r="M56" s="760"/>
      <c r="N56" s="760"/>
      <c r="O56" s="770"/>
      <c r="P56" s="770"/>
      <c r="Q56" s="773"/>
      <c r="R56" s="773"/>
      <c r="S56" s="773"/>
      <c r="T56" s="773"/>
    </row>
    <row r="57" spans="1:20" ht="30" customHeight="1">
      <c r="E57" s="836"/>
      <c r="F57" s="835" t="s">
        <v>57</v>
      </c>
      <c r="G57" s="294" t="s">
        <v>125</v>
      </c>
      <c r="H57" s="279">
        <v>814</v>
      </c>
      <c r="I57" s="279">
        <v>1221</v>
      </c>
      <c r="J57" s="279">
        <v>814</v>
      </c>
      <c r="K57" s="279">
        <v>814</v>
      </c>
      <c r="L57" s="760"/>
      <c r="M57" s="760"/>
      <c r="N57" s="760"/>
      <c r="O57" s="770"/>
      <c r="P57" s="770"/>
      <c r="Q57" s="773"/>
      <c r="R57" s="773"/>
      <c r="S57" s="773"/>
      <c r="T57" s="773"/>
    </row>
    <row r="58" spans="1:20" ht="30" customHeight="1">
      <c r="E58" s="836"/>
      <c r="F58" s="835"/>
      <c r="G58" s="294" t="s">
        <v>55</v>
      </c>
      <c r="H58" s="279">
        <v>814</v>
      </c>
      <c r="I58" s="279">
        <v>814</v>
      </c>
      <c r="J58" s="279">
        <v>1221</v>
      </c>
      <c r="K58" s="279">
        <v>814</v>
      </c>
      <c r="L58" s="760"/>
      <c r="M58" s="760"/>
      <c r="N58" s="760"/>
      <c r="O58" s="770"/>
      <c r="P58" s="770"/>
      <c r="Q58" s="773"/>
      <c r="R58" s="773"/>
      <c r="S58" s="773"/>
      <c r="T58" s="773"/>
    </row>
    <row r="59" spans="1:20" ht="30" customHeight="1">
      <c r="E59" s="836"/>
      <c r="F59" s="835" t="s">
        <v>58</v>
      </c>
      <c r="G59" s="294" t="s">
        <v>125</v>
      </c>
      <c r="H59" s="279">
        <v>376</v>
      </c>
      <c r="I59" s="279">
        <v>564</v>
      </c>
      <c r="J59" s="279">
        <v>376</v>
      </c>
      <c r="K59" s="279">
        <v>376</v>
      </c>
      <c r="L59" s="760"/>
      <c r="M59" s="760"/>
      <c r="N59" s="760"/>
      <c r="O59" s="770"/>
      <c r="P59" s="770"/>
      <c r="Q59" s="773"/>
      <c r="R59" s="773"/>
      <c r="S59" s="773"/>
      <c r="T59" s="773"/>
    </row>
    <row r="60" spans="1:20" ht="30" customHeight="1">
      <c r="E60" s="836"/>
      <c r="F60" s="835"/>
      <c r="G60" s="294" t="s">
        <v>55</v>
      </c>
      <c r="H60" s="279">
        <v>376</v>
      </c>
      <c r="I60" s="279">
        <v>376</v>
      </c>
      <c r="J60" s="279">
        <v>564</v>
      </c>
      <c r="K60" s="279">
        <v>376</v>
      </c>
      <c r="L60" s="760"/>
      <c r="M60" s="760"/>
      <c r="N60" s="760"/>
      <c r="O60" s="770"/>
      <c r="P60" s="770"/>
      <c r="Q60" s="773"/>
      <c r="R60" s="773"/>
      <c r="S60" s="773"/>
      <c r="T60" s="773"/>
    </row>
    <row r="61" spans="1:20" ht="30" customHeight="1">
      <c r="E61" s="836"/>
      <c r="F61" s="835" t="s">
        <v>85</v>
      </c>
      <c r="G61" s="294" t="s">
        <v>125</v>
      </c>
      <c r="H61" s="279">
        <v>204</v>
      </c>
      <c r="I61" s="279">
        <v>306</v>
      </c>
      <c r="J61" s="279">
        <v>204</v>
      </c>
      <c r="K61" s="279">
        <v>204</v>
      </c>
      <c r="L61" s="760"/>
      <c r="M61" s="760"/>
      <c r="N61" s="760"/>
      <c r="O61" s="770"/>
      <c r="P61" s="770"/>
      <c r="Q61" s="773"/>
      <c r="R61" s="773"/>
      <c r="S61" s="773"/>
      <c r="T61" s="773"/>
    </row>
    <row r="62" spans="1:20" ht="30" customHeight="1">
      <c r="E62" s="836"/>
      <c r="F62" s="835"/>
      <c r="G62" s="294" t="s">
        <v>55</v>
      </c>
      <c r="H62" s="279">
        <v>204</v>
      </c>
      <c r="I62" s="279">
        <v>204</v>
      </c>
      <c r="J62" s="279">
        <v>306</v>
      </c>
      <c r="K62" s="279">
        <v>204</v>
      </c>
      <c r="L62" s="760"/>
      <c r="M62" s="760"/>
      <c r="N62" s="760"/>
      <c r="O62" s="770"/>
      <c r="P62" s="770"/>
      <c r="Q62" s="773"/>
      <c r="R62" s="773"/>
      <c r="S62" s="773"/>
      <c r="T62" s="773"/>
    </row>
    <row r="63" spans="1:20" ht="30" customHeight="1">
      <c r="E63" s="836">
        <v>4</v>
      </c>
      <c r="F63" s="835" t="s">
        <v>59</v>
      </c>
      <c r="G63" s="294" t="s">
        <v>125</v>
      </c>
      <c r="H63" s="279"/>
      <c r="I63" s="279">
        <v>5556</v>
      </c>
      <c r="J63" s="279">
        <v>5556</v>
      </c>
      <c r="K63" s="279">
        <v>2778</v>
      </c>
      <c r="L63" s="760">
        <v>22170</v>
      </c>
      <c r="M63" s="760">
        <v>35472</v>
      </c>
      <c r="N63" s="760">
        <v>22170</v>
      </c>
      <c r="O63" s="760">
        <f>L63+M63+N63</f>
        <v>79812</v>
      </c>
      <c r="P63" s="760">
        <v>6500</v>
      </c>
      <c r="Q63" s="760">
        <v>10400</v>
      </c>
      <c r="R63" s="760">
        <v>6500</v>
      </c>
      <c r="S63" s="760">
        <f>SUM(P63:R63)</f>
        <v>23400</v>
      </c>
      <c r="T63" s="760">
        <v>1300</v>
      </c>
    </row>
    <row r="64" spans="1:20" ht="30" customHeight="1">
      <c r="E64" s="836"/>
      <c r="F64" s="835"/>
      <c r="G64" s="294" t="s">
        <v>55</v>
      </c>
      <c r="H64" s="279">
        <v>5556</v>
      </c>
      <c r="I64" s="279">
        <v>5556</v>
      </c>
      <c r="J64" s="279">
        <v>5556</v>
      </c>
      <c r="K64" s="279">
        <v>5556</v>
      </c>
      <c r="L64" s="760"/>
      <c r="M64" s="760"/>
      <c r="N64" s="760"/>
      <c r="O64" s="760"/>
      <c r="P64" s="760"/>
      <c r="Q64" s="760"/>
      <c r="R64" s="760"/>
      <c r="S64" s="760"/>
      <c r="T64" s="760"/>
    </row>
    <row r="65" spans="5:20" ht="30" customHeight="1">
      <c r="E65" s="836"/>
      <c r="F65" s="835"/>
      <c r="G65" s="294" t="s">
        <v>107</v>
      </c>
      <c r="H65" s="279">
        <v>2778</v>
      </c>
      <c r="I65" s="279">
        <v>5556</v>
      </c>
      <c r="J65" s="279">
        <v>5556</v>
      </c>
      <c r="K65" s="279">
        <v>0</v>
      </c>
      <c r="L65" s="760"/>
      <c r="M65" s="760"/>
      <c r="N65" s="760"/>
      <c r="O65" s="760"/>
      <c r="P65" s="760"/>
      <c r="Q65" s="760"/>
      <c r="R65" s="760"/>
      <c r="S65" s="760"/>
      <c r="T65" s="760"/>
    </row>
    <row r="66" spans="5:20" ht="30" customHeight="1">
      <c r="E66" s="836"/>
      <c r="F66" s="835" t="s">
        <v>158</v>
      </c>
      <c r="G66" s="294" t="s">
        <v>125</v>
      </c>
      <c r="H66" s="279"/>
      <c r="I66" s="279">
        <v>884</v>
      </c>
      <c r="J66" s="279">
        <v>884</v>
      </c>
      <c r="K66" s="194">
        <v>442</v>
      </c>
      <c r="L66" s="760"/>
      <c r="M66" s="760"/>
      <c r="N66" s="760"/>
      <c r="O66" s="760"/>
      <c r="P66" s="760"/>
      <c r="Q66" s="760"/>
      <c r="R66" s="760"/>
      <c r="S66" s="760"/>
      <c r="T66" s="760"/>
    </row>
    <row r="67" spans="5:20" ht="30" customHeight="1">
      <c r="E67" s="836"/>
      <c r="F67" s="835"/>
      <c r="G67" s="294" t="s">
        <v>55</v>
      </c>
      <c r="H67" s="279">
        <v>884</v>
      </c>
      <c r="I67" s="279">
        <v>884</v>
      </c>
      <c r="J67" s="279">
        <v>884</v>
      </c>
      <c r="K67" s="279">
        <v>884</v>
      </c>
      <c r="L67" s="760"/>
      <c r="M67" s="760"/>
      <c r="N67" s="760"/>
      <c r="O67" s="760"/>
      <c r="P67" s="760"/>
      <c r="Q67" s="760"/>
      <c r="R67" s="760"/>
      <c r="S67" s="760"/>
      <c r="T67" s="760"/>
    </row>
    <row r="68" spans="5:20" ht="30" customHeight="1">
      <c r="E68" s="836"/>
      <c r="F68" s="835"/>
      <c r="G68" s="294" t="s">
        <v>107</v>
      </c>
      <c r="H68" s="279">
        <v>442</v>
      </c>
      <c r="I68" s="279">
        <v>884</v>
      </c>
      <c r="J68" s="279">
        <v>884</v>
      </c>
      <c r="K68" s="194">
        <v>0</v>
      </c>
      <c r="L68" s="760"/>
      <c r="M68" s="760"/>
      <c r="N68" s="760"/>
      <c r="O68" s="760"/>
      <c r="P68" s="760"/>
      <c r="Q68" s="760"/>
      <c r="R68" s="760"/>
      <c r="S68" s="760"/>
      <c r="T68" s="760"/>
    </row>
    <row r="69" spans="5:20" ht="30" customHeight="1">
      <c r="E69" s="836"/>
      <c r="F69" s="302" t="s">
        <v>60</v>
      </c>
      <c r="G69" s="294" t="s">
        <v>125</v>
      </c>
      <c r="H69" s="194"/>
      <c r="I69" s="279">
        <v>268</v>
      </c>
      <c r="J69" s="194">
        <v>268</v>
      </c>
      <c r="K69" s="194">
        <v>134</v>
      </c>
      <c r="L69" s="760"/>
      <c r="M69" s="760"/>
      <c r="N69" s="760"/>
      <c r="O69" s="760"/>
      <c r="P69" s="760"/>
      <c r="Q69" s="760"/>
      <c r="R69" s="760"/>
      <c r="S69" s="760"/>
      <c r="T69" s="760"/>
    </row>
    <row r="70" spans="5:20" ht="30" customHeight="1">
      <c r="E70" s="836"/>
      <c r="F70" s="304"/>
      <c r="G70" s="294" t="s">
        <v>55</v>
      </c>
      <c r="H70" s="279">
        <v>268</v>
      </c>
      <c r="I70" s="279">
        <v>268</v>
      </c>
      <c r="J70" s="279">
        <v>268</v>
      </c>
      <c r="K70" s="279">
        <v>268</v>
      </c>
      <c r="L70" s="760"/>
      <c r="M70" s="760"/>
      <c r="N70" s="760"/>
      <c r="O70" s="760"/>
      <c r="P70" s="760"/>
      <c r="Q70" s="760"/>
      <c r="R70" s="760"/>
      <c r="S70" s="760"/>
      <c r="T70" s="760"/>
    </row>
    <row r="71" spans="5:20" ht="30" customHeight="1">
      <c r="E71" s="836"/>
      <c r="F71" s="304"/>
      <c r="G71" s="294" t="s">
        <v>107</v>
      </c>
      <c r="H71" s="279">
        <v>134</v>
      </c>
      <c r="I71" s="279">
        <v>268</v>
      </c>
      <c r="J71" s="279">
        <v>268</v>
      </c>
      <c r="K71" s="194"/>
      <c r="L71" s="760"/>
      <c r="M71" s="760"/>
      <c r="N71" s="760"/>
      <c r="O71" s="760"/>
      <c r="P71" s="760"/>
      <c r="Q71" s="760"/>
      <c r="R71" s="760"/>
      <c r="S71" s="760"/>
      <c r="T71" s="760"/>
    </row>
    <row r="72" spans="5:20" ht="30" customHeight="1">
      <c r="E72" s="836"/>
      <c r="F72" s="835" t="s">
        <v>159</v>
      </c>
      <c r="G72" s="294" t="s">
        <v>125</v>
      </c>
      <c r="H72" s="279"/>
      <c r="I72" s="279">
        <v>1306</v>
      </c>
      <c r="J72" s="279">
        <v>1306</v>
      </c>
      <c r="K72" s="194">
        <v>653</v>
      </c>
      <c r="L72" s="760"/>
      <c r="M72" s="760"/>
      <c r="N72" s="760"/>
      <c r="O72" s="760"/>
      <c r="P72" s="760"/>
      <c r="Q72" s="760"/>
      <c r="R72" s="760"/>
      <c r="S72" s="760"/>
      <c r="T72" s="760"/>
    </row>
    <row r="73" spans="5:20" ht="30" customHeight="1">
      <c r="E73" s="836"/>
      <c r="F73" s="835"/>
      <c r="G73" s="294" t="s">
        <v>55</v>
      </c>
      <c r="H73" s="279">
        <v>1306</v>
      </c>
      <c r="I73" s="279">
        <v>1306</v>
      </c>
      <c r="J73" s="279">
        <v>1306</v>
      </c>
      <c r="K73" s="279">
        <v>1306</v>
      </c>
      <c r="L73" s="760"/>
      <c r="M73" s="760"/>
      <c r="N73" s="760"/>
      <c r="O73" s="760"/>
      <c r="P73" s="760"/>
      <c r="Q73" s="760"/>
      <c r="R73" s="760"/>
      <c r="S73" s="760"/>
      <c r="T73" s="760"/>
    </row>
    <row r="74" spans="5:20" ht="30" customHeight="1">
      <c r="E74" s="836"/>
      <c r="F74" s="835"/>
      <c r="G74" s="294" t="s">
        <v>107</v>
      </c>
      <c r="H74" s="279">
        <v>653</v>
      </c>
      <c r="I74" s="279">
        <v>1306</v>
      </c>
      <c r="J74" s="194">
        <v>1306</v>
      </c>
      <c r="K74" s="194">
        <v>0</v>
      </c>
      <c r="L74" s="760"/>
      <c r="M74" s="760"/>
      <c r="N74" s="760"/>
      <c r="O74" s="760"/>
      <c r="P74" s="760"/>
      <c r="Q74" s="760"/>
      <c r="R74" s="760"/>
      <c r="S74" s="760"/>
      <c r="T74" s="760"/>
    </row>
    <row r="75" spans="5:20" ht="30" customHeight="1">
      <c r="E75" s="836"/>
      <c r="F75" s="835" t="s">
        <v>160</v>
      </c>
      <c r="G75" s="294" t="s">
        <v>125</v>
      </c>
      <c r="H75" s="279"/>
      <c r="I75" s="279">
        <v>854</v>
      </c>
      <c r="J75" s="279">
        <v>854</v>
      </c>
      <c r="K75" s="279">
        <v>427</v>
      </c>
      <c r="L75" s="760"/>
      <c r="M75" s="760"/>
      <c r="N75" s="760"/>
      <c r="O75" s="760"/>
      <c r="P75" s="760"/>
      <c r="Q75" s="760"/>
      <c r="R75" s="760"/>
      <c r="S75" s="760"/>
      <c r="T75" s="760"/>
    </row>
    <row r="76" spans="5:20" ht="30" customHeight="1">
      <c r="E76" s="836"/>
      <c r="F76" s="835"/>
      <c r="G76" s="294" t="s">
        <v>55</v>
      </c>
      <c r="H76" s="279">
        <v>854</v>
      </c>
      <c r="I76" s="279">
        <v>854</v>
      </c>
      <c r="J76" s="279">
        <v>854</v>
      </c>
      <c r="K76" s="279">
        <v>854</v>
      </c>
      <c r="L76" s="760"/>
      <c r="M76" s="760"/>
      <c r="N76" s="760"/>
      <c r="O76" s="760"/>
      <c r="P76" s="760"/>
      <c r="Q76" s="760"/>
      <c r="R76" s="760"/>
      <c r="S76" s="760"/>
      <c r="T76" s="760"/>
    </row>
    <row r="77" spans="5:20" ht="30" customHeight="1">
      <c r="E77" s="836"/>
      <c r="F77" s="835"/>
      <c r="G77" s="294" t="s">
        <v>107</v>
      </c>
      <c r="H77" s="279">
        <v>427</v>
      </c>
      <c r="I77" s="279">
        <v>854</v>
      </c>
      <c r="J77" s="279">
        <v>854</v>
      </c>
      <c r="K77" s="194">
        <v>0</v>
      </c>
      <c r="L77" s="760"/>
      <c r="M77" s="760"/>
      <c r="N77" s="760"/>
      <c r="O77" s="760"/>
      <c r="P77" s="760"/>
      <c r="Q77" s="760"/>
      <c r="R77" s="760"/>
      <c r="S77" s="760"/>
      <c r="T77" s="760"/>
    </row>
    <row r="78" spans="5:20" ht="30" customHeight="1">
      <c r="E78" s="836">
        <v>5</v>
      </c>
      <c r="F78" s="835" t="s">
        <v>181</v>
      </c>
      <c r="G78" s="294" t="s">
        <v>125</v>
      </c>
      <c r="H78" s="279">
        <v>1934</v>
      </c>
      <c r="I78" s="279">
        <v>2901</v>
      </c>
      <c r="J78" s="279">
        <v>1934</v>
      </c>
      <c r="K78" s="279">
        <v>1934</v>
      </c>
      <c r="L78" s="760">
        <v>25074</v>
      </c>
      <c r="M78" s="760">
        <v>25074</v>
      </c>
      <c r="N78" s="760"/>
      <c r="O78" s="760">
        <f>L78+M78</f>
        <v>50148</v>
      </c>
      <c r="P78" s="834"/>
      <c r="Q78" s="834"/>
      <c r="R78" s="834"/>
      <c r="S78" s="834"/>
      <c r="T78" s="834"/>
    </row>
    <row r="79" spans="5:20" ht="30" customHeight="1">
      <c r="E79" s="836"/>
      <c r="F79" s="835"/>
      <c r="G79" s="294" t="s">
        <v>55</v>
      </c>
      <c r="H79" s="279">
        <v>1934</v>
      </c>
      <c r="I79" s="279">
        <v>1934</v>
      </c>
      <c r="J79" s="279">
        <v>2901</v>
      </c>
      <c r="K79" s="279">
        <v>1934</v>
      </c>
      <c r="L79" s="760"/>
      <c r="M79" s="760"/>
      <c r="N79" s="760"/>
      <c r="O79" s="760"/>
      <c r="P79" s="834"/>
      <c r="Q79" s="834"/>
      <c r="R79" s="834"/>
      <c r="S79" s="834"/>
      <c r="T79" s="834"/>
    </row>
    <row r="80" spans="5:20" ht="30" customHeight="1">
      <c r="E80" s="836"/>
      <c r="F80" s="835" t="s">
        <v>182</v>
      </c>
      <c r="G80" s="294" t="s">
        <v>125</v>
      </c>
      <c r="H80" s="279">
        <v>2666</v>
      </c>
      <c r="I80" s="279">
        <v>3999</v>
      </c>
      <c r="J80" s="279">
        <v>2666</v>
      </c>
      <c r="K80" s="279">
        <v>2666</v>
      </c>
      <c r="L80" s="760"/>
      <c r="M80" s="760"/>
      <c r="N80" s="760"/>
      <c r="O80" s="760"/>
      <c r="P80" s="834"/>
      <c r="Q80" s="834"/>
      <c r="R80" s="834"/>
      <c r="S80" s="834"/>
      <c r="T80" s="834"/>
    </row>
    <row r="81" spans="5:20" ht="30" customHeight="1">
      <c r="E81" s="836"/>
      <c r="F81" s="835"/>
      <c r="G81" s="294" t="s">
        <v>55</v>
      </c>
      <c r="H81" s="279">
        <v>2666</v>
      </c>
      <c r="I81" s="279">
        <v>2666</v>
      </c>
      <c r="J81" s="279">
        <v>3999</v>
      </c>
      <c r="K81" s="279">
        <v>2666</v>
      </c>
      <c r="L81" s="760"/>
      <c r="M81" s="760"/>
      <c r="N81" s="760"/>
      <c r="O81" s="760"/>
      <c r="P81" s="834"/>
      <c r="Q81" s="834"/>
      <c r="R81" s="834"/>
      <c r="S81" s="834"/>
      <c r="T81" s="834"/>
    </row>
    <row r="82" spans="5:20" ht="30" customHeight="1">
      <c r="E82" s="836"/>
      <c r="F82" s="835" t="s">
        <v>106</v>
      </c>
      <c r="G82" s="294" t="s">
        <v>125</v>
      </c>
      <c r="H82" s="279">
        <v>972</v>
      </c>
      <c r="I82" s="279">
        <v>1458</v>
      </c>
      <c r="J82" s="279">
        <v>972</v>
      </c>
      <c r="K82" s="279">
        <v>972</v>
      </c>
      <c r="L82" s="760"/>
      <c r="M82" s="760"/>
      <c r="N82" s="760"/>
      <c r="O82" s="760"/>
      <c r="P82" s="834"/>
      <c r="Q82" s="834"/>
      <c r="R82" s="834"/>
      <c r="S82" s="834"/>
      <c r="T82" s="834"/>
    </row>
    <row r="83" spans="5:20" ht="30" customHeight="1">
      <c r="E83" s="836"/>
      <c r="F83" s="835"/>
      <c r="G83" s="294" t="s">
        <v>55</v>
      </c>
      <c r="H83" s="279">
        <v>972</v>
      </c>
      <c r="I83" s="279">
        <v>972</v>
      </c>
      <c r="J83" s="279">
        <v>1458</v>
      </c>
      <c r="K83" s="279">
        <v>972</v>
      </c>
      <c r="L83" s="760"/>
      <c r="M83" s="760"/>
      <c r="N83" s="760"/>
      <c r="O83" s="760"/>
      <c r="P83" s="834"/>
      <c r="Q83" s="834"/>
      <c r="R83" s="834"/>
      <c r="S83" s="834"/>
      <c r="T83" s="834"/>
    </row>
    <row r="84" spans="5:20" ht="30" customHeight="1">
      <c r="E84" s="836">
        <v>7</v>
      </c>
      <c r="F84" s="835" t="s">
        <v>78</v>
      </c>
      <c r="G84" s="294" t="s">
        <v>125</v>
      </c>
      <c r="H84" s="279">
        <v>532</v>
      </c>
      <c r="I84" s="279">
        <v>798</v>
      </c>
      <c r="J84" s="279">
        <v>532</v>
      </c>
      <c r="K84" s="279">
        <v>532</v>
      </c>
      <c r="L84" s="760">
        <v>6237</v>
      </c>
      <c r="M84" s="760">
        <v>6237</v>
      </c>
      <c r="N84" s="760"/>
      <c r="O84" s="760">
        <f>L84+M84</f>
        <v>12474</v>
      </c>
      <c r="P84" s="834"/>
      <c r="Q84" s="834"/>
      <c r="R84" s="834"/>
      <c r="S84" s="834"/>
      <c r="T84" s="834"/>
    </row>
    <row r="85" spans="5:20" ht="30" customHeight="1">
      <c r="E85" s="836"/>
      <c r="F85" s="835"/>
      <c r="G85" s="294" t="s">
        <v>55</v>
      </c>
      <c r="H85" s="279">
        <v>532</v>
      </c>
      <c r="I85" s="279">
        <v>532</v>
      </c>
      <c r="J85" s="279">
        <v>798</v>
      </c>
      <c r="K85" s="279">
        <v>532</v>
      </c>
      <c r="L85" s="760"/>
      <c r="M85" s="760"/>
      <c r="N85" s="760"/>
      <c r="O85" s="760"/>
      <c r="P85" s="834"/>
      <c r="Q85" s="834"/>
      <c r="R85" s="834"/>
      <c r="S85" s="834"/>
      <c r="T85" s="834"/>
    </row>
    <row r="86" spans="5:20" ht="30" customHeight="1">
      <c r="E86" s="836"/>
      <c r="F86" s="835" t="s">
        <v>127</v>
      </c>
      <c r="G86" s="294" t="s">
        <v>125</v>
      </c>
      <c r="H86" s="279">
        <v>778</v>
      </c>
      <c r="I86" s="279">
        <v>1167</v>
      </c>
      <c r="J86" s="279">
        <v>778</v>
      </c>
      <c r="K86" s="279">
        <v>778</v>
      </c>
      <c r="L86" s="760"/>
      <c r="M86" s="760"/>
      <c r="N86" s="760"/>
      <c r="O86" s="760"/>
      <c r="P86" s="834"/>
      <c r="Q86" s="834"/>
      <c r="R86" s="834"/>
      <c r="S86" s="834"/>
      <c r="T86" s="834"/>
    </row>
    <row r="87" spans="5:20" ht="30" customHeight="1">
      <c r="E87" s="836"/>
      <c r="F87" s="835"/>
      <c r="G87" s="294" t="s">
        <v>55</v>
      </c>
      <c r="H87" s="279">
        <v>778</v>
      </c>
      <c r="I87" s="279">
        <v>778</v>
      </c>
      <c r="J87" s="279">
        <v>1167</v>
      </c>
      <c r="K87" s="279">
        <v>778</v>
      </c>
      <c r="L87" s="760"/>
      <c r="M87" s="760"/>
      <c r="N87" s="760"/>
      <c r="O87" s="760"/>
      <c r="P87" s="834"/>
      <c r="Q87" s="834"/>
      <c r="R87" s="834"/>
      <c r="S87" s="834"/>
      <c r="T87" s="834"/>
    </row>
    <row r="88" spans="5:20" ht="30" customHeight="1">
      <c r="E88" s="836"/>
      <c r="F88" s="835" t="s">
        <v>162</v>
      </c>
      <c r="G88" s="294" t="s">
        <v>125</v>
      </c>
      <c r="H88" s="279">
        <v>76</v>
      </c>
      <c r="I88" s="279">
        <v>114</v>
      </c>
      <c r="J88" s="279">
        <v>76</v>
      </c>
      <c r="K88" s="279">
        <v>76</v>
      </c>
      <c r="L88" s="760"/>
      <c r="M88" s="760"/>
      <c r="N88" s="760"/>
      <c r="O88" s="760"/>
      <c r="P88" s="834"/>
      <c r="Q88" s="834"/>
      <c r="R88" s="834"/>
      <c r="S88" s="834"/>
      <c r="T88" s="834"/>
    </row>
    <row r="89" spans="5:20" ht="30" customHeight="1">
      <c r="E89" s="836"/>
      <c r="F89" s="835"/>
      <c r="G89" s="294" t="s">
        <v>55</v>
      </c>
      <c r="H89" s="279">
        <v>76</v>
      </c>
      <c r="I89" s="279">
        <v>76</v>
      </c>
      <c r="J89" s="279">
        <v>114</v>
      </c>
      <c r="K89" s="279">
        <v>76</v>
      </c>
      <c r="L89" s="760"/>
      <c r="M89" s="760"/>
      <c r="N89" s="760"/>
      <c r="O89" s="760"/>
      <c r="P89" s="834"/>
      <c r="Q89" s="834"/>
      <c r="R89" s="834"/>
      <c r="S89" s="834"/>
      <c r="T89" s="834"/>
    </row>
    <row r="90" spans="5:20" ht="30" customHeight="1">
      <c r="E90" s="305"/>
      <c r="F90" s="303"/>
      <c r="G90" s="306"/>
      <c r="H90" s="279"/>
      <c r="I90" s="312"/>
      <c r="J90" s="313"/>
      <c r="K90" s="193"/>
      <c r="L90" s="196">
        <f>SUM(L45:L89)</f>
        <v>176772</v>
      </c>
      <c r="M90" s="196">
        <f>SUM(M45:M89)</f>
        <v>190074</v>
      </c>
      <c r="N90" s="196">
        <f>SUM(N45:N89)</f>
        <v>22170</v>
      </c>
      <c r="O90" s="196">
        <f>SUM(O45:O89)</f>
        <v>389016</v>
      </c>
      <c r="P90" s="196">
        <f>SUM(P55:P89)</f>
        <v>12296</v>
      </c>
      <c r="Q90" s="196">
        <f>SUM(Q55:Q89)</f>
        <v>16196</v>
      </c>
      <c r="R90" s="196">
        <f>SUM(R55:R89)</f>
        <v>6500</v>
      </c>
      <c r="S90" s="196">
        <f>SUM(S55:S89)</f>
        <v>34992</v>
      </c>
      <c r="T90" s="196">
        <f>SUM(T55:T89)</f>
        <v>1944</v>
      </c>
    </row>
  </sheetData>
  <mergeCells count="122">
    <mergeCell ref="E53:E54"/>
    <mergeCell ref="F53:F54"/>
    <mergeCell ref="L53:L54"/>
    <mergeCell ref="M53:M54"/>
    <mergeCell ref="A37:A41"/>
    <mergeCell ref="R40:R41"/>
    <mergeCell ref="D40:D41"/>
    <mergeCell ref="E40:E41"/>
    <mergeCell ref="F40:F41"/>
    <mergeCell ref="C37:C39"/>
    <mergeCell ref="D37:D39"/>
    <mergeCell ref="E37:E39"/>
    <mergeCell ref="F37:F39"/>
    <mergeCell ref="R37:R39"/>
    <mergeCell ref="C40:C41"/>
    <mergeCell ref="B37:B41"/>
    <mergeCell ref="N53:N54"/>
    <mergeCell ref="O53:O54"/>
    <mergeCell ref="O45:O52"/>
    <mergeCell ref="H44:J44"/>
    <mergeCell ref="L45:L52"/>
    <mergeCell ref="M45:M52"/>
    <mergeCell ref="N45:N52"/>
    <mergeCell ref="E45:E52"/>
    <mergeCell ref="H27:I27"/>
    <mergeCell ref="H22:I22"/>
    <mergeCell ref="T45:T52"/>
    <mergeCell ref="T37:T39"/>
    <mergeCell ref="U37:U39"/>
    <mergeCell ref="P45:P52"/>
    <mergeCell ref="Q45:Q52"/>
    <mergeCell ref="R45:R52"/>
    <mergeCell ref="Q53:Q54"/>
    <mergeCell ref="T53:T54"/>
    <mergeCell ref="P43:R43"/>
    <mergeCell ref="S40:S41"/>
    <mergeCell ref="U40:U41"/>
    <mergeCell ref="T40:T41"/>
    <mergeCell ref="S37:S39"/>
    <mergeCell ref="S45:S52"/>
    <mergeCell ref="S53:S54"/>
    <mergeCell ref="E78:E83"/>
    <mergeCell ref="F78:F79"/>
    <mergeCell ref="L78:L83"/>
    <mergeCell ref="V40:V41"/>
    <mergeCell ref="W40:W41"/>
    <mergeCell ref="X37:X39"/>
    <mergeCell ref="Y37:Y39"/>
    <mergeCell ref="A1:Y1"/>
    <mergeCell ref="A2:Y2"/>
    <mergeCell ref="M7:N7"/>
    <mergeCell ref="M8:N8"/>
    <mergeCell ref="A3:Y3"/>
    <mergeCell ref="M6:N6"/>
    <mergeCell ref="X40:X41"/>
    <mergeCell ref="Y40:Y41"/>
    <mergeCell ref="W37:W39"/>
    <mergeCell ref="V37:V39"/>
    <mergeCell ref="O7:R7"/>
    <mergeCell ref="A4:W4"/>
    <mergeCell ref="M5:N5"/>
    <mergeCell ref="G35:G36"/>
    <mergeCell ref="H35:Q35"/>
    <mergeCell ref="P10:T10"/>
    <mergeCell ref="S35:U36"/>
    <mergeCell ref="L55:L62"/>
    <mergeCell ref="M55:M62"/>
    <mergeCell ref="N78:N83"/>
    <mergeCell ref="F80:F81"/>
    <mergeCell ref="F82:F83"/>
    <mergeCell ref="F45:F46"/>
    <mergeCell ref="F47:F48"/>
    <mergeCell ref="F49:F50"/>
    <mergeCell ref="F51:F52"/>
    <mergeCell ref="F72:F74"/>
    <mergeCell ref="F75:F77"/>
    <mergeCell ref="E84:E89"/>
    <mergeCell ref="F84:F85"/>
    <mergeCell ref="L84:L89"/>
    <mergeCell ref="M84:M89"/>
    <mergeCell ref="N84:N89"/>
    <mergeCell ref="F86:F87"/>
    <mergeCell ref="F88:F89"/>
    <mergeCell ref="O55:O62"/>
    <mergeCell ref="O63:O77"/>
    <mergeCell ref="O78:O83"/>
    <mergeCell ref="O84:O89"/>
    <mergeCell ref="M78:M83"/>
    <mergeCell ref="N55:N62"/>
    <mergeCell ref="F57:F58"/>
    <mergeCell ref="F59:F60"/>
    <mergeCell ref="F61:F62"/>
    <mergeCell ref="E63:E77"/>
    <mergeCell ref="F63:F65"/>
    <mergeCell ref="L63:L77"/>
    <mergeCell ref="M63:M77"/>
    <mergeCell ref="N63:N77"/>
    <mergeCell ref="F66:F68"/>
    <mergeCell ref="E55:E62"/>
    <mergeCell ref="F55:F56"/>
    <mergeCell ref="P55:P62"/>
    <mergeCell ref="Q55:Q62"/>
    <mergeCell ref="R55:R62"/>
    <mergeCell ref="S55:S62"/>
    <mergeCell ref="P53:P54"/>
    <mergeCell ref="T63:T77"/>
    <mergeCell ref="T55:T62"/>
    <mergeCell ref="P84:P89"/>
    <mergeCell ref="Q84:Q89"/>
    <mergeCell ref="R84:R89"/>
    <mergeCell ref="S84:S89"/>
    <mergeCell ref="T84:T89"/>
    <mergeCell ref="T78:T83"/>
    <mergeCell ref="R53:R54"/>
    <mergeCell ref="S63:S77"/>
    <mergeCell ref="P78:P83"/>
    <mergeCell ref="Q78:Q83"/>
    <mergeCell ref="R78:R83"/>
    <mergeCell ref="S78:S83"/>
    <mergeCell ref="P63:P77"/>
    <mergeCell ref="R63:R77"/>
    <mergeCell ref="Q63:Q77"/>
  </mergeCells>
  <phoneticPr fontId="0" type="noConversion"/>
  <pageMargins left="0.25" right="0.19" top="0.2" bottom="0.19" header="0.2" footer="0.19"/>
  <pageSetup scale="3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6"/>
  <sheetViews>
    <sheetView topLeftCell="A19" zoomScaleNormal="100" workbookViewId="0">
      <selection activeCell="A5" sqref="A5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7" width="8.85546875" customWidth="1"/>
    <col min="18" max="18" width="7.5703125" customWidth="1"/>
    <col min="19" max="19" width="8.85546875" customWidth="1"/>
    <col min="20" max="20" width="5.140625" customWidth="1"/>
    <col min="21" max="21" width="8.85546875" customWidth="1"/>
    <col min="22" max="22" width="10" customWidth="1"/>
    <col min="23" max="23" width="10.140625" customWidth="1"/>
    <col min="24" max="24" width="12.7109375" customWidth="1"/>
    <col min="25" max="25" width="12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220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221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207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208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38</v>
      </c>
      <c r="K21" s="168">
        <v>40</v>
      </c>
      <c r="L21" s="168">
        <v>42</v>
      </c>
      <c r="M21" s="168">
        <v>44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209</v>
      </c>
      <c r="I22" s="238"/>
      <c r="J22" s="188">
        <v>2</v>
      </c>
      <c r="K22" s="188">
        <v>2</v>
      </c>
      <c r="L22" s="188">
        <v>2</v>
      </c>
      <c r="M22" s="188">
        <v>2</v>
      </c>
      <c r="N22" s="188"/>
      <c r="O22" s="240">
        <f>SUM(J22:N22)</f>
        <v>8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210</v>
      </c>
      <c r="I23" s="241"/>
      <c r="J23" s="168">
        <v>1</v>
      </c>
      <c r="K23" s="168">
        <v>1</v>
      </c>
      <c r="L23" s="242">
        <v>2</v>
      </c>
      <c r="M23" s="188">
        <v>0</v>
      </c>
      <c r="N23" s="188"/>
      <c r="O23" s="242">
        <f>SUM(J23:N23)</f>
        <v>4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7.5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6.5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211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175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38</v>
      </c>
      <c r="I29" s="200">
        <v>40</v>
      </c>
      <c r="J29" s="200">
        <v>42</v>
      </c>
      <c r="K29" s="200">
        <v>44</v>
      </c>
      <c r="L29" s="200"/>
      <c r="M29" s="200"/>
      <c r="N29" s="201"/>
      <c r="O29" s="203"/>
      <c r="P29" s="203"/>
      <c r="Q29" s="203"/>
      <c r="R29" s="206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30" customHeight="1">
      <c r="A30" s="809" t="s">
        <v>215</v>
      </c>
      <c r="B30" s="812">
        <v>89508</v>
      </c>
      <c r="C30" s="805">
        <v>1</v>
      </c>
      <c r="D30" s="805" t="s">
        <v>114</v>
      </c>
      <c r="E30" s="805"/>
      <c r="F30" s="805"/>
      <c r="G30" s="200" t="s">
        <v>213</v>
      </c>
      <c r="H30" s="202">
        <v>2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1</v>
      </c>
      <c r="T30" s="822"/>
      <c r="U30" s="818">
        <v>518</v>
      </c>
      <c r="V30" s="805">
        <v>518</v>
      </c>
      <c r="W30" s="805">
        <f>V30*R30</f>
        <v>6216</v>
      </c>
      <c r="X30" s="820">
        <f>V30*J25</f>
        <v>3367</v>
      </c>
      <c r="Y30" s="820">
        <f>V30*J24</f>
        <v>3885</v>
      </c>
    </row>
    <row r="31" spans="1:25" s="197" customFormat="1" ht="30" customHeight="1">
      <c r="A31" s="809"/>
      <c r="B31" s="812"/>
      <c r="C31" s="805"/>
      <c r="D31" s="805"/>
      <c r="E31" s="805"/>
      <c r="F31" s="805"/>
      <c r="G31" s="200" t="s">
        <v>214</v>
      </c>
      <c r="H31" s="200">
        <v>1</v>
      </c>
      <c r="I31" s="200">
        <v>1</v>
      </c>
      <c r="J31" s="203">
        <v>2</v>
      </c>
      <c r="K31" s="200">
        <v>0</v>
      </c>
      <c r="L31" s="210"/>
      <c r="M31" s="210"/>
      <c r="N31" s="202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s="197" customFormat="1" ht="30" customHeight="1">
      <c r="A32" s="809"/>
      <c r="B32" s="812"/>
      <c r="C32" s="805">
        <v>3</v>
      </c>
      <c r="D32" s="805" t="s">
        <v>58</v>
      </c>
      <c r="E32" s="805"/>
      <c r="F32" s="805"/>
      <c r="G32" s="200" t="s">
        <v>213</v>
      </c>
      <c r="H32" s="202">
        <v>2</v>
      </c>
      <c r="I32" s="202">
        <v>2</v>
      </c>
      <c r="J32" s="202">
        <v>2</v>
      </c>
      <c r="K32" s="202">
        <v>2</v>
      </c>
      <c r="L32" s="208"/>
      <c r="M32" s="208"/>
      <c r="N32" s="202"/>
      <c r="O32" s="200"/>
      <c r="P32" s="200"/>
      <c r="Q32" s="200"/>
      <c r="R32" s="810">
        <f>H32+I32+J32+K32+H33+I33+J33+K33</f>
        <v>12</v>
      </c>
      <c r="S32" s="805">
        <v>519</v>
      </c>
      <c r="T32" s="822"/>
      <c r="U32" s="818">
        <v>749</v>
      </c>
      <c r="V32" s="805">
        <v>231</v>
      </c>
      <c r="W32" s="805">
        <f>V32*R32</f>
        <v>2772</v>
      </c>
      <c r="X32" s="820">
        <f>V32*J25</f>
        <v>1501.5</v>
      </c>
      <c r="Y32" s="820">
        <f>V32*J24</f>
        <v>1732.5</v>
      </c>
    </row>
    <row r="33" spans="1:25" s="197" customFormat="1" ht="30" customHeight="1">
      <c r="A33" s="809"/>
      <c r="B33" s="812"/>
      <c r="C33" s="805"/>
      <c r="D33" s="805"/>
      <c r="E33" s="805"/>
      <c r="F33" s="805"/>
      <c r="G33" s="200" t="s">
        <v>214</v>
      </c>
      <c r="H33" s="200">
        <v>1</v>
      </c>
      <c r="I33" s="200">
        <v>1</v>
      </c>
      <c r="J33" s="203">
        <v>2</v>
      </c>
      <c r="K33" s="200">
        <v>0</v>
      </c>
      <c r="L33" s="210"/>
      <c r="M33" s="210"/>
      <c r="N33" s="202"/>
      <c r="O33" s="200"/>
      <c r="P33" s="200"/>
      <c r="Q33" s="200"/>
      <c r="R33" s="821"/>
      <c r="S33" s="805"/>
      <c r="T33" s="822"/>
      <c r="U33" s="818"/>
      <c r="V33" s="805"/>
      <c r="W33" s="805"/>
      <c r="X33" s="820"/>
      <c r="Y33" s="820"/>
    </row>
    <row r="34" spans="1:25" s="197" customFormat="1" ht="30" customHeight="1">
      <c r="A34" s="809"/>
      <c r="B34" s="812"/>
      <c r="C34" s="805">
        <v>7</v>
      </c>
      <c r="D34" s="805" t="s">
        <v>127</v>
      </c>
      <c r="E34" s="810"/>
      <c r="F34" s="810"/>
      <c r="G34" s="200" t="s">
        <v>213</v>
      </c>
      <c r="H34" s="202">
        <v>2</v>
      </c>
      <c r="I34" s="202">
        <v>2</v>
      </c>
      <c r="J34" s="202">
        <v>2</v>
      </c>
      <c r="K34" s="202">
        <v>2</v>
      </c>
      <c r="L34" s="210"/>
      <c r="M34" s="210"/>
      <c r="N34" s="202"/>
      <c r="O34" s="200"/>
      <c r="P34" s="200"/>
      <c r="Q34" s="200"/>
      <c r="R34" s="810">
        <f>H34+I34+J34+K34+H35+I35+J35+K35</f>
        <v>12</v>
      </c>
      <c r="S34" s="810">
        <v>750</v>
      </c>
      <c r="T34" s="824"/>
      <c r="U34" s="826">
        <v>1024</v>
      </c>
      <c r="V34" s="810">
        <v>275</v>
      </c>
      <c r="W34" s="805">
        <f>V34*R34</f>
        <v>3300</v>
      </c>
      <c r="X34" s="820">
        <f>V34*J25</f>
        <v>1787.5</v>
      </c>
      <c r="Y34" s="820">
        <f>V34*J24</f>
        <v>2062.5</v>
      </c>
    </row>
    <row r="35" spans="1:25" s="197" customFormat="1" ht="30" customHeight="1">
      <c r="A35" s="809"/>
      <c r="B35" s="812"/>
      <c r="C35" s="805"/>
      <c r="D35" s="805"/>
      <c r="E35" s="811"/>
      <c r="F35" s="811"/>
      <c r="G35" s="200" t="s">
        <v>214</v>
      </c>
      <c r="H35" s="200">
        <v>1</v>
      </c>
      <c r="I35" s="200">
        <v>1</v>
      </c>
      <c r="J35" s="203">
        <v>2</v>
      </c>
      <c r="K35" s="200">
        <v>0</v>
      </c>
      <c r="L35" s="210"/>
      <c r="M35" s="210"/>
      <c r="N35" s="202"/>
      <c r="O35" s="200"/>
      <c r="P35" s="200"/>
      <c r="Q35" s="200"/>
      <c r="R35" s="821"/>
      <c r="S35" s="811"/>
      <c r="T35" s="825"/>
      <c r="U35" s="817"/>
      <c r="V35" s="811"/>
      <c r="W35" s="805"/>
      <c r="X35" s="820"/>
      <c r="Y35" s="820"/>
    </row>
    <row r="36" spans="1:25" ht="24.95" customHeight="1">
      <c r="A36" s="272"/>
      <c r="B36" s="273"/>
      <c r="C36" s="164"/>
      <c r="D36" s="164"/>
      <c r="E36" s="164"/>
      <c r="F36" s="164"/>
      <c r="G36" s="164"/>
      <c r="H36" s="169"/>
      <c r="I36" s="169"/>
      <c r="J36" s="263"/>
      <c r="K36" s="169"/>
      <c r="L36" s="191"/>
      <c r="M36" s="191"/>
      <c r="N36" s="164"/>
      <c r="O36" s="164"/>
      <c r="P36" s="274"/>
      <c r="Q36" s="274"/>
      <c r="R36" s="274"/>
      <c r="S36" s="164"/>
      <c r="T36" s="165"/>
      <c r="U36" s="275"/>
      <c r="V36" s="164">
        <f>SUM(V30:V35)</f>
        <v>1024</v>
      </c>
      <c r="W36" s="164">
        <f>SUM(W30:W35)</f>
        <v>12288</v>
      </c>
      <c r="X36" s="276">
        <f>SUM(X30:X35)</f>
        <v>6656</v>
      </c>
      <c r="Y36" s="276">
        <f>SUM(Y30:Y35)</f>
        <v>7680</v>
      </c>
    </row>
    <row r="37" spans="1:25">
      <c r="G37" s="138"/>
      <c r="P37" s="771" t="s">
        <v>149</v>
      </c>
      <c r="Q37" s="771"/>
      <c r="R37" s="771"/>
    </row>
    <row r="38" spans="1:25">
      <c r="A38" s="138"/>
      <c r="B38" s="139"/>
      <c r="C38" s="138"/>
      <c r="D38" s="138"/>
      <c r="E38" s="136"/>
      <c r="F38" s="126"/>
      <c r="G38" s="77"/>
      <c r="H38" s="784" t="s">
        <v>82</v>
      </c>
      <c r="I38" s="785"/>
      <c r="J38" s="786"/>
      <c r="K38" s="72"/>
      <c r="L38" s="72"/>
      <c r="M38" s="72"/>
      <c r="N38" s="787" t="s">
        <v>141</v>
      </c>
      <c r="O38" s="72" t="s">
        <v>189</v>
      </c>
      <c r="P38" s="135" t="s">
        <v>212</v>
      </c>
      <c r="Q38" s="261" t="s">
        <v>210</v>
      </c>
      <c r="R38" s="264" t="s">
        <v>83</v>
      </c>
      <c r="S38" s="265" t="s">
        <v>183</v>
      </c>
      <c r="T38" s="1072"/>
      <c r="U38" s="1072"/>
    </row>
    <row r="39" spans="1:25" s="197" customFormat="1" ht="24.95" customHeight="1">
      <c r="A39" s="214" t="s">
        <v>42</v>
      </c>
      <c r="B39" s="214"/>
      <c r="C39" s="216">
        <f>W36</f>
        <v>12288</v>
      </c>
      <c r="D39" s="214" t="s">
        <v>15</v>
      </c>
      <c r="E39" s="285"/>
      <c r="F39" s="286"/>
      <c r="G39" s="286"/>
      <c r="H39" s="200">
        <v>38</v>
      </c>
      <c r="I39" s="200">
        <v>40</v>
      </c>
      <c r="J39" s="200">
        <v>42</v>
      </c>
      <c r="K39" s="200">
        <v>44</v>
      </c>
      <c r="L39" s="200"/>
      <c r="M39" s="200"/>
      <c r="N39" s="788"/>
      <c r="O39" s="210" t="s">
        <v>121</v>
      </c>
      <c r="P39" s="200"/>
      <c r="Q39" s="282"/>
      <c r="R39" s="282"/>
      <c r="S39" s="287"/>
      <c r="T39" s="288"/>
    </row>
    <row r="40" spans="1:25" s="197" customFormat="1" ht="24.95" customHeight="1">
      <c r="A40" s="214"/>
      <c r="B40" s="214"/>
      <c r="C40" s="216"/>
      <c r="D40" s="214"/>
      <c r="E40" s="807">
        <v>1</v>
      </c>
      <c r="F40" s="807" t="s">
        <v>114</v>
      </c>
      <c r="G40" s="210" t="s">
        <v>212</v>
      </c>
      <c r="H40" s="210">
        <v>11068</v>
      </c>
      <c r="I40" s="210">
        <v>11068</v>
      </c>
      <c r="J40" s="210">
        <v>11068</v>
      </c>
      <c r="K40" s="210">
        <v>11068</v>
      </c>
      <c r="L40" s="210"/>
      <c r="M40" s="210"/>
      <c r="N40" s="211">
        <f>H40+I40+J40+K40</f>
        <v>44272</v>
      </c>
      <c r="O40" s="807">
        <f>N40+N41+N42+N43+N44+N45</f>
        <v>74664</v>
      </c>
      <c r="P40" s="810">
        <v>4144</v>
      </c>
      <c r="Q40" s="829">
        <v>2072</v>
      </c>
      <c r="R40" s="829">
        <f>SUM(P40:Q40)</f>
        <v>6216</v>
      </c>
      <c r="S40" s="829">
        <v>518</v>
      </c>
      <c r="T40" s="288"/>
    </row>
    <row r="41" spans="1:25" s="197" customFormat="1" ht="24.95" customHeight="1">
      <c r="A41" s="214"/>
      <c r="B41" s="214"/>
      <c r="C41" s="216"/>
      <c r="D41" s="214"/>
      <c r="E41" s="833"/>
      <c r="F41" s="808"/>
      <c r="G41" s="289" t="s">
        <v>210</v>
      </c>
      <c r="H41" s="210">
        <v>5534</v>
      </c>
      <c r="I41" s="210">
        <v>5534</v>
      </c>
      <c r="J41" s="210">
        <v>11068</v>
      </c>
      <c r="K41" s="210">
        <v>0</v>
      </c>
      <c r="L41" s="210"/>
      <c r="M41" s="210"/>
      <c r="N41" s="211">
        <f t="shared" ref="N41:N49" si="0">H41+I41+J41+K41</f>
        <v>22136</v>
      </c>
      <c r="O41" s="833"/>
      <c r="P41" s="821"/>
      <c r="Q41" s="830"/>
      <c r="R41" s="830"/>
      <c r="S41" s="830"/>
      <c r="T41" s="288"/>
    </row>
    <row r="42" spans="1:25" s="197" customFormat="1" ht="24.95" customHeight="1">
      <c r="A42" s="214"/>
      <c r="B42" s="214"/>
      <c r="C42" s="216"/>
      <c r="D42" s="214"/>
      <c r="E42" s="833"/>
      <c r="F42" s="807" t="s">
        <v>56</v>
      </c>
      <c r="G42" s="210" t="s">
        <v>212</v>
      </c>
      <c r="H42" s="210">
        <v>1250</v>
      </c>
      <c r="I42" s="210">
        <v>1250</v>
      </c>
      <c r="J42" s="210">
        <v>1250</v>
      </c>
      <c r="K42" s="210">
        <v>1250</v>
      </c>
      <c r="L42" s="210"/>
      <c r="M42" s="210"/>
      <c r="N42" s="211">
        <f t="shared" si="0"/>
        <v>5000</v>
      </c>
      <c r="O42" s="833"/>
      <c r="P42" s="821"/>
      <c r="Q42" s="830"/>
      <c r="R42" s="830"/>
      <c r="S42" s="830"/>
      <c r="T42" s="288"/>
    </row>
    <row r="43" spans="1:25" s="197" customFormat="1" ht="24.95" customHeight="1">
      <c r="A43" s="214"/>
      <c r="B43" s="214"/>
      <c r="C43" s="216"/>
      <c r="D43" s="214"/>
      <c r="E43" s="833"/>
      <c r="F43" s="808"/>
      <c r="G43" s="289" t="s">
        <v>210</v>
      </c>
      <c r="H43" s="210">
        <v>625</v>
      </c>
      <c r="I43" s="210">
        <v>625</v>
      </c>
      <c r="J43" s="210">
        <v>1250</v>
      </c>
      <c r="K43" s="210">
        <v>0</v>
      </c>
      <c r="L43" s="210"/>
      <c r="M43" s="210"/>
      <c r="N43" s="211">
        <f t="shared" si="0"/>
        <v>2500</v>
      </c>
      <c r="O43" s="833"/>
      <c r="P43" s="821"/>
      <c r="Q43" s="830"/>
      <c r="R43" s="830"/>
      <c r="S43" s="830"/>
      <c r="T43" s="288"/>
    </row>
    <row r="44" spans="1:25" s="197" customFormat="1" ht="24.95" customHeight="1">
      <c r="A44" s="176" t="s">
        <v>21</v>
      </c>
      <c r="B44" s="176"/>
      <c r="C44" s="290">
        <f>X36</f>
        <v>6656</v>
      </c>
      <c r="D44" s="214" t="s">
        <v>22</v>
      </c>
      <c r="E44" s="833"/>
      <c r="F44" s="807" t="s">
        <v>117</v>
      </c>
      <c r="G44" s="210" t="s">
        <v>212</v>
      </c>
      <c r="H44" s="210">
        <v>120</v>
      </c>
      <c r="I44" s="210">
        <v>132</v>
      </c>
      <c r="J44" s="210">
        <v>132</v>
      </c>
      <c r="K44" s="210">
        <v>120</v>
      </c>
      <c r="L44" s="210"/>
      <c r="M44" s="210"/>
      <c r="N44" s="211">
        <f t="shared" si="0"/>
        <v>504</v>
      </c>
      <c r="O44" s="833"/>
      <c r="P44" s="821"/>
      <c r="Q44" s="830"/>
      <c r="R44" s="830"/>
      <c r="S44" s="830"/>
      <c r="T44" s="288"/>
    </row>
    <row r="45" spans="1:25" s="197" customFormat="1" ht="24.95" customHeight="1">
      <c r="A45" s="176" t="s">
        <v>23</v>
      </c>
      <c r="B45" s="176"/>
      <c r="C45" s="291">
        <f>Y36</f>
        <v>7680</v>
      </c>
      <c r="D45" s="214" t="s">
        <v>22</v>
      </c>
      <c r="E45" s="808"/>
      <c r="F45" s="808"/>
      <c r="G45" s="289" t="s">
        <v>210</v>
      </c>
      <c r="H45" s="210">
        <v>60</v>
      </c>
      <c r="I45" s="210">
        <v>60</v>
      </c>
      <c r="J45" s="210">
        <v>132</v>
      </c>
      <c r="K45" s="210">
        <v>0</v>
      </c>
      <c r="L45" s="210"/>
      <c r="M45" s="210"/>
      <c r="N45" s="211">
        <f>SUM(H45:M45)</f>
        <v>252</v>
      </c>
      <c r="O45" s="808"/>
      <c r="P45" s="811"/>
      <c r="Q45" s="831"/>
      <c r="R45" s="831"/>
      <c r="S45" s="831"/>
      <c r="T45" s="288"/>
    </row>
    <row r="46" spans="1:25" s="197" customFormat="1" ht="24.95" customHeight="1">
      <c r="A46" s="176" t="s">
        <v>43</v>
      </c>
      <c r="B46" s="176"/>
      <c r="C46" s="217">
        <v>26.78</v>
      </c>
      <c r="D46" s="214" t="s">
        <v>45</v>
      </c>
      <c r="E46" s="807">
        <v>3</v>
      </c>
      <c r="F46" s="807" t="s">
        <v>58</v>
      </c>
      <c r="G46" s="210" t="s">
        <v>212</v>
      </c>
      <c r="H46" s="210">
        <v>462</v>
      </c>
      <c r="I46" s="210">
        <v>462</v>
      </c>
      <c r="J46" s="210">
        <v>462</v>
      </c>
      <c r="K46" s="210">
        <v>462</v>
      </c>
      <c r="L46" s="210"/>
      <c r="M46" s="210"/>
      <c r="N46" s="211">
        <f t="shared" si="0"/>
        <v>1848</v>
      </c>
      <c r="O46" s="807">
        <f>N46+N47</f>
        <v>2772</v>
      </c>
      <c r="P46" s="805">
        <f>N46</f>
        <v>1848</v>
      </c>
      <c r="Q46" s="804">
        <f>N47</f>
        <v>924</v>
      </c>
      <c r="R46" s="804">
        <f>SUM(P46:Q46)</f>
        <v>2772</v>
      </c>
      <c r="S46" s="804">
        <f>R46/12</f>
        <v>231</v>
      </c>
      <c r="T46" s="288"/>
    </row>
    <row r="47" spans="1:25" s="197" customFormat="1" ht="24.95" customHeight="1">
      <c r="A47" s="214"/>
      <c r="B47" s="214"/>
      <c r="C47" s="217"/>
      <c r="D47" s="217"/>
      <c r="E47" s="833"/>
      <c r="F47" s="808"/>
      <c r="G47" s="289" t="s">
        <v>210</v>
      </c>
      <c r="H47" s="210">
        <v>231</v>
      </c>
      <c r="I47" s="210">
        <v>231</v>
      </c>
      <c r="J47" s="210">
        <v>462</v>
      </c>
      <c r="K47" s="210">
        <v>0</v>
      </c>
      <c r="L47" s="210"/>
      <c r="M47" s="210"/>
      <c r="N47" s="211">
        <f t="shared" si="0"/>
        <v>924</v>
      </c>
      <c r="O47" s="833"/>
      <c r="P47" s="805"/>
      <c r="Q47" s="804"/>
      <c r="R47" s="804"/>
      <c r="S47" s="804"/>
      <c r="T47" s="288"/>
    </row>
    <row r="48" spans="1:25" s="197" customFormat="1" ht="24.95" customHeight="1">
      <c r="A48" s="214"/>
      <c r="B48" s="214"/>
      <c r="C48" s="217"/>
      <c r="D48" s="217"/>
      <c r="E48" s="803">
        <v>7</v>
      </c>
      <c r="F48" s="807" t="s">
        <v>127</v>
      </c>
      <c r="G48" s="210" t="s">
        <v>212</v>
      </c>
      <c r="H48" s="210">
        <v>550</v>
      </c>
      <c r="I48" s="210">
        <v>550</v>
      </c>
      <c r="J48" s="210">
        <v>550</v>
      </c>
      <c r="K48" s="210">
        <v>550</v>
      </c>
      <c r="L48" s="210"/>
      <c r="M48" s="210"/>
      <c r="N48" s="211">
        <f t="shared" si="0"/>
        <v>2200</v>
      </c>
      <c r="O48" s="803">
        <f>N48+N49</f>
        <v>3300</v>
      </c>
      <c r="P48" s="805">
        <f>N48</f>
        <v>2200</v>
      </c>
      <c r="Q48" s="804">
        <f>N49</f>
        <v>1100</v>
      </c>
      <c r="R48" s="804">
        <f>SUM(P48:Q48)</f>
        <v>3300</v>
      </c>
      <c r="S48" s="804">
        <f>R48/12</f>
        <v>275</v>
      </c>
      <c r="T48" s="288"/>
    </row>
    <row r="49" spans="1:20" s="197" customFormat="1" ht="24.95" customHeight="1">
      <c r="A49" s="214"/>
      <c r="B49" s="214"/>
      <c r="C49" s="217"/>
      <c r="D49" s="217"/>
      <c r="E49" s="803"/>
      <c r="F49" s="808"/>
      <c r="G49" s="289" t="s">
        <v>210</v>
      </c>
      <c r="H49" s="210">
        <v>275</v>
      </c>
      <c r="I49" s="210">
        <v>275</v>
      </c>
      <c r="J49" s="210">
        <v>550</v>
      </c>
      <c r="K49" s="210">
        <v>0</v>
      </c>
      <c r="L49" s="210"/>
      <c r="M49" s="210"/>
      <c r="N49" s="211">
        <f t="shared" si="0"/>
        <v>1100</v>
      </c>
      <c r="O49" s="803"/>
      <c r="P49" s="805"/>
      <c r="Q49" s="804"/>
      <c r="R49" s="804"/>
      <c r="S49" s="804"/>
      <c r="T49" s="288"/>
    </row>
    <row r="50" spans="1:20" ht="14.25" customHeight="1">
      <c r="G50" s="138"/>
      <c r="O50" s="193">
        <f>SUM(O40:O49)</f>
        <v>80736</v>
      </c>
      <c r="P50" s="193"/>
      <c r="Q50" s="193"/>
      <c r="R50" s="193"/>
      <c r="S50" s="193"/>
    </row>
    <row r="51" spans="1:20">
      <c r="G51" s="138"/>
    </row>
    <row r="52" spans="1:20">
      <c r="G52" s="138"/>
    </row>
    <row r="53" spans="1:20">
      <c r="G53" s="138"/>
    </row>
    <row r="54" spans="1:20">
      <c r="G54" s="138"/>
    </row>
    <row r="55" spans="1:20">
      <c r="G55" s="138"/>
    </row>
    <row r="56" spans="1:20">
      <c r="G56" s="138"/>
    </row>
    <row r="57" spans="1:20">
      <c r="G57" s="138"/>
    </row>
    <row r="58" spans="1:20">
      <c r="G58" s="138"/>
    </row>
    <row r="59" spans="1:20">
      <c r="G59" s="138"/>
    </row>
    <row r="60" spans="1:20">
      <c r="G60" s="138"/>
    </row>
    <row r="61" spans="1:20">
      <c r="G61" s="138"/>
    </row>
    <row r="62" spans="1:20">
      <c r="G62" s="138"/>
    </row>
    <row r="63" spans="1:20">
      <c r="G63" s="138"/>
    </row>
    <row r="64" spans="1:20">
      <c r="G64" s="138"/>
    </row>
    <row r="65" spans="7:7">
      <c r="G65" s="138"/>
    </row>
    <row r="66" spans="7:7">
      <c r="G66" s="138"/>
    </row>
  </sheetData>
  <mergeCells count="78">
    <mergeCell ref="E48:E49"/>
    <mergeCell ref="F46:F47"/>
    <mergeCell ref="S46:S47"/>
    <mergeCell ref="S48:S49"/>
    <mergeCell ref="F48:F49"/>
    <mergeCell ref="O46:O47"/>
    <mergeCell ref="O48:O49"/>
    <mergeCell ref="P46:P47"/>
    <mergeCell ref="P48:P49"/>
    <mergeCell ref="Q48:Q49"/>
    <mergeCell ref="R48:R49"/>
    <mergeCell ref="A30:A35"/>
    <mergeCell ref="D30:D31"/>
    <mergeCell ref="D32:D33"/>
    <mergeCell ref="E30:E31"/>
    <mergeCell ref="F30:F31"/>
    <mergeCell ref="D34:D35"/>
    <mergeCell ref="E40:E45"/>
    <mergeCell ref="E46:E47"/>
    <mergeCell ref="B30:B35"/>
    <mergeCell ref="E32:E33"/>
    <mergeCell ref="F32:F33"/>
    <mergeCell ref="C30:C31"/>
    <mergeCell ref="C32:C33"/>
    <mergeCell ref="C34:C35"/>
    <mergeCell ref="E34:E35"/>
    <mergeCell ref="F34:F35"/>
    <mergeCell ref="F42:F43"/>
    <mergeCell ref="F44:F45"/>
    <mergeCell ref="F40:F41"/>
    <mergeCell ref="H38:J38"/>
    <mergeCell ref="N38:N39"/>
    <mergeCell ref="P40:P45"/>
    <mergeCell ref="Q40:Q45"/>
    <mergeCell ref="R40:R45"/>
    <mergeCell ref="O40:O45"/>
    <mergeCell ref="H28:Q28"/>
    <mergeCell ref="S32:S33"/>
    <mergeCell ref="R30:R31"/>
    <mergeCell ref="Y34:Y35"/>
    <mergeCell ref="X34:X35"/>
    <mergeCell ref="R32:R33"/>
    <mergeCell ref="U34:U35"/>
    <mergeCell ref="T34:T35"/>
    <mergeCell ref="R34:R35"/>
    <mergeCell ref="S34:S35"/>
    <mergeCell ref="G28:G29"/>
    <mergeCell ref="V34:V35"/>
    <mergeCell ref="V32:V33"/>
    <mergeCell ref="U32:U33"/>
    <mergeCell ref="A1:Y1"/>
    <mergeCell ref="A2:Y2"/>
    <mergeCell ref="M7:N7"/>
    <mergeCell ref="M8:N8"/>
    <mergeCell ref="A3:Y3"/>
    <mergeCell ref="T32:T33"/>
    <mergeCell ref="M6:N6"/>
    <mergeCell ref="O7:R7"/>
    <mergeCell ref="A4:W4"/>
    <mergeCell ref="M5:N5"/>
    <mergeCell ref="P10:T10"/>
    <mergeCell ref="S28:U29"/>
    <mergeCell ref="P37:R37"/>
    <mergeCell ref="X30:X31"/>
    <mergeCell ref="Y30:Y31"/>
    <mergeCell ref="S30:S31"/>
    <mergeCell ref="Q46:Q47"/>
    <mergeCell ref="R46:R47"/>
    <mergeCell ref="V30:V31"/>
    <mergeCell ref="W34:W35"/>
    <mergeCell ref="W30:W31"/>
    <mergeCell ref="T30:T31"/>
    <mergeCell ref="U30:U31"/>
    <mergeCell ref="Y32:Y33"/>
    <mergeCell ref="X32:X33"/>
    <mergeCell ref="W32:W33"/>
    <mergeCell ref="T38:U38"/>
    <mergeCell ref="S40:S45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57"/>
  <sheetViews>
    <sheetView topLeftCell="B31" zoomScaleNormal="100" workbookViewId="0">
      <selection activeCell="U71" sqref="U71"/>
    </sheetView>
  </sheetViews>
  <sheetFormatPr defaultRowHeight="12.75"/>
  <cols>
    <col min="1" max="1" width="10.140625" customWidth="1"/>
    <col min="2" max="2" width="9.42578125" customWidth="1"/>
    <col min="3" max="3" width="9" customWidth="1"/>
    <col min="4" max="4" width="9.28515625" customWidth="1"/>
    <col min="5" max="5" width="8" customWidth="1"/>
    <col min="6" max="6" width="8.140625" customWidth="1"/>
    <col min="7" max="7" width="14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8.42578125" customWidth="1"/>
    <col min="15" max="15" width="14" customWidth="1"/>
    <col min="16" max="16" width="11.5703125" customWidth="1"/>
    <col min="17" max="17" width="8.42578125" customWidth="1"/>
    <col min="18" max="18" width="4.42578125" customWidth="1"/>
    <col min="19" max="19" width="9.5703125" customWidth="1"/>
    <col min="20" max="20" width="6.28515625" customWidth="1"/>
    <col min="21" max="21" width="5.42578125" customWidth="1"/>
    <col min="22" max="22" width="6.5703125" customWidth="1"/>
    <col min="23" max="23" width="5.140625" customWidth="1"/>
    <col min="24" max="24" width="7.42578125" customWidth="1"/>
    <col min="25" max="25" width="8.28515625" customWidth="1"/>
    <col min="26" max="26" width="8.42578125" customWidth="1"/>
    <col min="27" max="27" width="10.85546875" customWidth="1"/>
    <col min="28" max="28" width="10.5703125" customWidth="1"/>
  </cols>
  <sheetData>
    <row r="1" spans="1:28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</row>
    <row r="2" spans="1:28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</row>
    <row r="3" spans="1:28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</row>
    <row r="4" spans="1:28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2"/>
      <c r="AB4" s="2"/>
    </row>
    <row r="5" spans="1:28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4"/>
      <c r="Q5" s="4"/>
      <c r="R5" s="8"/>
      <c r="S5" s="5"/>
      <c r="T5" s="7"/>
      <c r="U5" s="7"/>
      <c r="V5" s="7"/>
      <c r="W5" s="7"/>
      <c r="X5" s="7"/>
      <c r="Y5" s="9"/>
      <c r="Z5" s="3" t="s">
        <v>20</v>
      </c>
      <c r="AA5" s="8"/>
      <c r="AB5" s="10"/>
    </row>
    <row r="6" spans="1:28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4"/>
      <c r="Q6" s="14"/>
      <c r="R6" s="18"/>
      <c r="S6" s="13"/>
      <c r="T6" s="13"/>
      <c r="U6" s="13"/>
      <c r="V6" s="13"/>
      <c r="W6" s="7"/>
      <c r="X6" s="7"/>
      <c r="Y6" s="19"/>
      <c r="Z6" s="20"/>
      <c r="AA6" s="18"/>
      <c r="AB6" s="19"/>
    </row>
    <row r="7" spans="1:28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183"/>
      <c r="Q7" s="183"/>
      <c r="R7" s="798"/>
      <c r="S7" s="792"/>
      <c r="T7" s="792"/>
      <c r="U7" s="792"/>
      <c r="V7" s="27"/>
      <c r="W7" s="7"/>
      <c r="X7" s="7"/>
      <c r="Y7" s="29"/>
      <c r="Z7" s="30" t="s">
        <v>178</v>
      </c>
      <c r="AA7" s="26"/>
      <c r="AB7" s="29"/>
    </row>
    <row r="8" spans="1:28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4"/>
      <c r="Q8" s="4"/>
      <c r="R8" s="5" t="s">
        <v>64</v>
      </c>
      <c r="S8" s="7"/>
      <c r="T8" s="7"/>
      <c r="U8" s="7"/>
      <c r="V8" s="7"/>
      <c r="W8" s="7"/>
      <c r="X8" s="112"/>
      <c r="Y8" s="112"/>
      <c r="Z8" s="6"/>
      <c r="AA8" s="6"/>
      <c r="AB8" s="9"/>
    </row>
    <row r="9" spans="1:28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14"/>
      <c r="Q9" s="14"/>
      <c r="R9" s="38" t="s">
        <v>65</v>
      </c>
      <c r="S9" s="15"/>
      <c r="T9" s="15"/>
      <c r="U9" s="15"/>
      <c r="V9" s="15"/>
      <c r="W9" s="15"/>
      <c r="X9" s="36"/>
      <c r="Y9" s="36"/>
      <c r="Z9" s="13"/>
      <c r="AA9" s="13"/>
      <c r="AB9" s="57"/>
    </row>
    <row r="10" spans="1:28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35"/>
      <c r="Q10" s="35"/>
      <c r="R10" s="44"/>
      <c r="S10" s="801"/>
      <c r="T10" s="801"/>
      <c r="U10" s="801"/>
      <c r="V10" s="801"/>
      <c r="W10" s="801"/>
      <c r="X10" s="43"/>
      <c r="Y10" s="30" t="s">
        <v>178</v>
      </c>
      <c r="Z10" s="43"/>
      <c r="AA10" s="43"/>
      <c r="AB10" s="121"/>
    </row>
    <row r="11" spans="1:28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5"/>
      <c r="Q11" s="15"/>
      <c r="R11" s="12"/>
      <c r="S11" s="15" t="s">
        <v>40</v>
      </c>
      <c r="T11" s="18"/>
      <c r="U11" s="15"/>
      <c r="V11" s="15"/>
      <c r="W11" s="15"/>
      <c r="X11" s="15"/>
      <c r="Y11" s="15"/>
      <c r="Z11" s="46"/>
      <c r="AA11" s="46"/>
      <c r="AB11" s="47"/>
    </row>
    <row r="12" spans="1:28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/>
      <c r="R12" s="15"/>
      <c r="S12" s="15" t="s">
        <v>30</v>
      </c>
      <c r="T12" s="15"/>
      <c r="U12" s="18"/>
      <c r="V12" s="15"/>
      <c r="W12" s="15"/>
      <c r="X12" s="15"/>
      <c r="Y12" s="15"/>
      <c r="Z12" s="15"/>
      <c r="AA12" s="13"/>
      <c r="AB12" s="57"/>
    </row>
    <row r="13" spans="1:28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/>
      <c r="R13" s="15"/>
      <c r="S13" s="15" t="s">
        <v>76</v>
      </c>
      <c r="T13" s="15"/>
      <c r="U13" s="15"/>
      <c r="V13" s="15"/>
      <c r="W13" s="15"/>
      <c r="X13" s="15"/>
      <c r="Y13" s="15"/>
      <c r="Z13" s="18"/>
      <c r="AA13" s="15"/>
      <c r="AB13" s="45"/>
    </row>
    <row r="14" spans="1:28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6"/>
      <c r="Q14" s="16"/>
      <c r="R14" s="18"/>
      <c r="S14" s="15"/>
      <c r="T14" s="15"/>
      <c r="U14" s="15"/>
      <c r="V14" s="15"/>
      <c r="W14" s="15"/>
      <c r="X14" s="15"/>
      <c r="Y14" s="15"/>
      <c r="Z14" s="15"/>
      <c r="AA14" s="15"/>
      <c r="AB14" s="45"/>
    </row>
    <row r="15" spans="1:28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5"/>
      <c r="Q15" s="15"/>
      <c r="R15" s="12"/>
      <c r="S15" s="15" t="s">
        <v>31</v>
      </c>
      <c r="T15" s="18"/>
      <c r="U15" s="15"/>
      <c r="V15" s="15"/>
      <c r="W15" s="15"/>
      <c r="X15" s="15"/>
      <c r="Y15" s="15"/>
      <c r="Z15" s="15"/>
      <c r="AA15" s="15"/>
      <c r="AB15" s="45"/>
    </row>
    <row r="16" spans="1:28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5"/>
      <c r="Q16" s="25"/>
      <c r="R16" s="22"/>
      <c r="S16" s="25"/>
      <c r="T16" s="116"/>
      <c r="U16" s="25"/>
      <c r="V16" s="25"/>
      <c r="W16" s="25"/>
      <c r="X16" s="25"/>
      <c r="Y16" s="25"/>
      <c r="Z16" s="25"/>
      <c r="AA16" s="25"/>
      <c r="AB16" s="123"/>
    </row>
    <row r="17" spans="1:28" ht="15.95" customHeight="1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12"/>
      <c r="S17" s="12"/>
      <c r="T17" s="56" t="s">
        <v>32</v>
      </c>
      <c r="U17" s="12"/>
      <c r="V17" s="12"/>
      <c r="W17" s="12"/>
      <c r="X17" s="15"/>
      <c r="Y17" s="15"/>
      <c r="Z17" s="15"/>
      <c r="AA17" s="13"/>
      <c r="AB17" s="57"/>
    </row>
    <row r="18" spans="1:28" ht="15.95" customHeight="1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12"/>
      <c r="S18" s="12"/>
      <c r="T18" s="52" t="s">
        <v>169</v>
      </c>
      <c r="U18" s="12"/>
      <c r="V18" s="12"/>
      <c r="W18" s="12"/>
      <c r="X18" s="15"/>
      <c r="Y18" s="15"/>
      <c r="Z18" s="15"/>
      <c r="AA18" s="13"/>
      <c r="AB18" s="57"/>
    </row>
    <row r="19" spans="1:28" ht="15.95" customHeight="1">
      <c r="A19" s="53"/>
      <c r="B19" s="12"/>
      <c r="C19" s="54"/>
      <c r="D19" s="54"/>
      <c r="E19" s="54"/>
      <c r="F19" s="12"/>
      <c r="G19" s="58"/>
      <c r="H19" s="53">
        <v>78889</v>
      </c>
      <c r="I19" s="12"/>
      <c r="J19" s="15"/>
      <c r="K19" s="15"/>
      <c r="L19" s="15"/>
      <c r="M19" s="15"/>
      <c r="N19" s="15"/>
      <c r="O19" s="15"/>
      <c r="P19" s="15"/>
      <c r="Q19" s="15"/>
      <c r="R19" s="12"/>
      <c r="S19" s="12"/>
      <c r="T19" s="59" t="s">
        <v>137</v>
      </c>
      <c r="U19" s="15"/>
      <c r="V19" s="15"/>
      <c r="W19" s="15"/>
      <c r="X19" s="15"/>
      <c r="Y19" s="15"/>
      <c r="Z19" s="15"/>
      <c r="AA19" s="13"/>
      <c r="AB19" s="57"/>
    </row>
    <row r="20" spans="1:28" ht="15.95" customHeight="1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5"/>
      <c r="Q20" s="15"/>
      <c r="R20" s="12"/>
      <c r="S20" s="12"/>
      <c r="T20" s="52" t="s">
        <v>175</v>
      </c>
      <c r="U20" s="12"/>
      <c r="V20" s="12"/>
      <c r="W20" s="15"/>
      <c r="X20" s="15"/>
      <c r="Y20" s="15"/>
      <c r="Z20" s="15"/>
      <c r="AA20" s="13"/>
      <c r="AB20" s="57"/>
    </row>
    <row r="21" spans="1:28" ht="15.95" customHeight="1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36</v>
      </c>
      <c r="K21" s="61">
        <v>38</v>
      </c>
      <c r="L21" s="61">
        <v>40</v>
      </c>
      <c r="M21" s="61">
        <v>42</v>
      </c>
      <c r="N21" s="61">
        <v>44</v>
      </c>
      <c r="O21" s="61"/>
      <c r="P21" s="61"/>
      <c r="Q21" s="61"/>
      <c r="R21" s="62"/>
      <c r="S21" s="12"/>
      <c r="T21" s="52"/>
      <c r="U21" s="12"/>
      <c r="V21" s="12"/>
      <c r="W21" s="12"/>
      <c r="X21" s="15"/>
      <c r="Y21" s="15"/>
      <c r="Z21" s="15"/>
      <c r="AA21" s="13"/>
      <c r="AB21" s="57"/>
    </row>
    <row r="22" spans="1:28" ht="15.95" customHeight="1">
      <c r="A22" s="53"/>
      <c r="B22" s="12"/>
      <c r="C22" s="12"/>
      <c r="D22" s="12"/>
      <c r="E22" s="12"/>
      <c r="F22" s="12"/>
      <c r="G22" s="58"/>
      <c r="H22" s="61" t="s">
        <v>108</v>
      </c>
      <c r="I22" s="60"/>
      <c r="J22" s="61">
        <v>1</v>
      </c>
      <c r="K22" s="61">
        <v>1</v>
      </c>
      <c r="L22" s="61">
        <v>2</v>
      </c>
      <c r="M22" s="61">
        <v>1</v>
      </c>
      <c r="N22" s="61">
        <v>1</v>
      </c>
      <c r="O22" s="61"/>
      <c r="P22" s="61"/>
      <c r="Q22" s="61"/>
      <c r="R22" s="62">
        <f>SUM(J22:O22)</f>
        <v>6</v>
      </c>
      <c r="S22" s="12"/>
      <c r="T22" s="52"/>
      <c r="U22" s="12"/>
      <c r="V22" s="12"/>
      <c r="W22" s="12"/>
      <c r="X22" s="15"/>
      <c r="Y22" s="15"/>
      <c r="Z22" s="15"/>
      <c r="AA22" s="13"/>
      <c r="AB22" s="57"/>
    </row>
    <row r="23" spans="1:28" ht="15.95" customHeight="1">
      <c r="A23" s="53"/>
      <c r="B23" s="12"/>
      <c r="C23" s="12"/>
      <c r="D23" s="12"/>
      <c r="E23" s="12"/>
      <c r="F23" s="12"/>
      <c r="G23" s="58"/>
      <c r="H23" s="91" t="s">
        <v>54</v>
      </c>
      <c r="I23" s="60"/>
      <c r="J23" s="61">
        <v>1</v>
      </c>
      <c r="K23" s="61">
        <v>2</v>
      </c>
      <c r="L23" s="63">
        <v>1</v>
      </c>
      <c r="M23" s="61">
        <v>1</v>
      </c>
      <c r="N23" s="61">
        <v>1</v>
      </c>
      <c r="O23" s="61"/>
      <c r="P23" s="61"/>
      <c r="Q23" s="61"/>
      <c r="R23" s="63">
        <f>SUM(J23:O23)</f>
        <v>6</v>
      </c>
      <c r="S23" s="12"/>
      <c r="T23" s="52"/>
      <c r="U23" s="12"/>
      <c r="V23" s="12"/>
      <c r="W23" s="12"/>
      <c r="X23" s="15"/>
      <c r="Y23" s="15"/>
      <c r="Z23" s="15"/>
      <c r="AA23" s="13"/>
      <c r="AB23" s="57"/>
    </row>
    <row r="24" spans="1:28" ht="15.95" customHeight="1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165</v>
      </c>
      <c r="J24" s="64">
        <v>7</v>
      </c>
      <c r="K24" s="15" t="s">
        <v>17</v>
      </c>
      <c r="L24" s="15"/>
      <c r="M24" s="13"/>
      <c r="N24" s="13"/>
      <c r="O24" s="13"/>
      <c r="P24" s="13"/>
      <c r="Q24" s="13"/>
      <c r="R24" s="15"/>
      <c r="S24" s="12"/>
      <c r="T24" s="52"/>
      <c r="U24" s="12"/>
      <c r="V24" s="12"/>
      <c r="W24" s="12"/>
      <c r="X24" s="15"/>
      <c r="Y24" s="15"/>
      <c r="Z24" s="15"/>
      <c r="AA24" s="13"/>
      <c r="AB24" s="57"/>
    </row>
    <row r="25" spans="1:28" ht="15.95" customHeight="1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6</v>
      </c>
      <c r="K25" s="15" t="s">
        <v>17</v>
      </c>
      <c r="L25" s="15"/>
      <c r="M25" s="15"/>
      <c r="N25" s="15"/>
      <c r="O25" s="15"/>
      <c r="P25" s="15"/>
      <c r="Q25" s="15"/>
      <c r="R25" s="12"/>
      <c r="S25" s="12"/>
      <c r="T25" s="52"/>
      <c r="U25" s="12"/>
      <c r="V25" s="12"/>
      <c r="W25" s="12"/>
      <c r="X25" s="15"/>
      <c r="Y25" s="15"/>
      <c r="Z25" s="15"/>
      <c r="AA25" s="13"/>
      <c r="AB25" s="57"/>
    </row>
    <row r="26" spans="1:28" ht="15.95" customHeight="1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170</v>
      </c>
      <c r="K26" s="67"/>
      <c r="L26" s="15"/>
      <c r="M26" s="15"/>
      <c r="N26" s="15"/>
      <c r="O26" s="15"/>
      <c r="P26" s="15"/>
      <c r="Q26" s="15"/>
      <c r="R26" s="12"/>
      <c r="S26" s="12"/>
      <c r="T26" s="68"/>
      <c r="U26" s="25"/>
      <c r="V26" s="25"/>
      <c r="W26" s="25"/>
      <c r="X26" s="25"/>
      <c r="Y26" s="25"/>
      <c r="Z26" s="25"/>
      <c r="AA26" s="69"/>
      <c r="AB26" s="70"/>
    </row>
    <row r="27" spans="1:28" ht="23.25" customHeight="1">
      <c r="A27" s="92" t="s">
        <v>48</v>
      </c>
      <c r="B27" s="182" t="s">
        <v>49</v>
      </c>
      <c r="C27" s="182" t="s">
        <v>50</v>
      </c>
      <c r="D27" s="92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6"/>
      <c r="S27" s="1076"/>
      <c r="T27" s="1077"/>
      <c r="U27" s="102" t="s">
        <v>10</v>
      </c>
      <c r="V27" s="1096" t="s">
        <v>25</v>
      </c>
      <c r="W27" s="1096"/>
      <c r="X27" s="1096"/>
      <c r="Y27" s="102" t="s">
        <v>11</v>
      </c>
      <c r="Z27" s="102" t="s">
        <v>11</v>
      </c>
      <c r="AA27" s="104" t="s">
        <v>16</v>
      </c>
      <c r="AB27" s="105" t="s">
        <v>18</v>
      </c>
    </row>
    <row r="28" spans="1:28" ht="19.5" customHeight="1">
      <c r="A28" s="106" t="s">
        <v>12</v>
      </c>
      <c r="B28" s="107" t="s">
        <v>12</v>
      </c>
      <c r="C28" s="107" t="s">
        <v>51</v>
      </c>
      <c r="D28" s="181" t="s">
        <v>53</v>
      </c>
      <c r="E28" s="101"/>
      <c r="F28" s="101"/>
      <c r="G28" s="1075"/>
      <c r="H28" s="72">
        <v>36</v>
      </c>
      <c r="I28" s="72">
        <v>38</v>
      </c>
      <c r="J28" s="72">
        <v>40</v>
      </c>
      <c r="K28" s="72">
        <v>42</v>
      </c>
      <c r="L28" s="72">
        <v>44</v>
      </c>
      <c r="M28" s="72"/>
      <c r="N28" s="108"/>
      <c r="O28" s="92"/>
      <c r="P28" s="92"/>
      <c r="Q28" s="92"/>
      <c r="R28" s="92"/>
      <c r="S28" s="92"/>
      <c r="T28" s="92"/>
      <c r="U28" s="103" t="s">
        <v>13</v>
      </c>
      <c r="V28" s="1097"/>
      <c r="W28" s="1097"/>
      <c r="X28" s="1097"/>
      <c r="Y28" s="103" t="s">
        <v>14</v>
      </c>
      <c r="Z28" s="103" t="s">
        <v>15</v>
      </c>
      <c r="AA28" s="71" t="s">
        <v>17</v>
      </c>
      <c r="AB28" s="109" t="s">
        <v>17</v>
      </c>
    </row>
    <row r="29" spans="1:28" ht="19.5" customHeight="1">
      <c r="A29" s="1106" t="s">
        <v>176</v>
      </c>
      <c r="B29" s="1110">
        <v>78889</v>
      </c>
      <c r="C29" s="1111">
        <v>1</v>
      </c>
      <c r="D29" s="1111" t="s">
        <v>114</v>
      </c>
      <c r="E29" s="1112"/>
      <c r="F29" s="1112"/>
      <c r="G29" s="170" t="s">
        <v>108</v>
      </c>
      <c r="H29" s="170">
        <v>1</v>
      </c>
      <c r="I29" s="170">
        <v>1</v>
      </c>
      <c r="J29" s="170">
        <v>2</v>
      </c>
      <c r="K29" s="170">
        <v>1</v>
      </c>
      <c r="L29" s="170">
        <v>1</v>
      </c>
      <c r="M29" s="170"/>
      <c r="N29" s="184"/>
      <c r="O29" s="170"/>
      <c r="P29" s="170"/>
      <c r="Q29" s="170"/>
      <c r="R29" s="170"/>
      <c r="S29" s="170"/>
      <c r="T29" s="170"/>
      <c r="U29" s="1085">
        <f>M29+L29+K29+J29+I29+H29+H30+I30+J30+K30+L30+M30</f>
        <v>12</v>
      </c>
      <c r="V29" s="1085">
        <v>1</v>
      </c>
      <c r="W29" s="1078" t="s">
        <v>19</v>
      </c>
      <c r="X29" s="1087">
        <v>2041</v>
      </c>
      <c r="Y29" s="1085">
        <v>2041</v>
      </c>
      <c r="Z29" s="1085">
        <f>Y29*U29</f>
        <v>24492</v>
      </c>
      <c r="AA29" s="1104">
        <f>Y29*J25</f>
        <v>12246</v>
      </c>
      <c r="AB29" s="1102">
        <f>Y29*J24</f>
        <v>14287</v>
      </c>
    </row>
    <row r="30" spans="1:28" ht="15.75" customHeight="1">
      <c r="A30" s="1106"/>
      <c r="B30" s="1110"/>
      <c r="C30" s="1111"/>
      <c r="D30" s="1111"/>
      <c r="E30" s="1112"/>
      <c r="F30" s="1112"/>
      <c r="G30" s="185" t="s">
        <v>54</v>
      </c>
      <c r="H30" s="170">
        <v>1</v>
      </c>
      <c r="I30" s="170">
        <v>2</v>
      </c>
      <c r="J30" s="184">
        <v>1</v>
      </c>
      <c r="K30" s="170">
        <v>1</v>
      </c>
      <c r="L30" s="170">
        <v>1</v>
      </c>
      <c r="M30" s="170"/>
      <c r="N30" s="168"/>
      <c r="O30" s="168"/>
      <c r="P30" s="168"/>
      <c r="Q30" s="168"/>
      <c r="R30" s="168"/>
      <c r="S30" s="168"/>
      <c r="T30" s="168"/>
      <c r="U30" s="1086"/>
      <c r="V30" s="1086"/>
      <c r="W30" s="1079"/>
      <c r="X30" s="1088"/>
      <c r="Y30" s="1086"/>
      <c r="Z30" s="1086"/>
      <c r="AA30" s="1105"/>
      <c r="AB30" s="1103"/>
    </row>
    <row r="31" spans="1:28" ht="16.5" customHeight="1">
      <c r="A31" s="1106"/>
      <c r="B31" s="1110"/>
      <c r="C31" s="1107">
        <v>4</v>
      </c>
      <c r="D31" s="1111" t="s">
        <v>160</v>
      </c>
      <c r="E31" s="1111"/>
      <c r="F31" s="1111"/>
      <c r="G31" s="170" t="s">
        <v>108</v>
      </c>
      <c r="H31" s="170">
        <v>1</v>
      </c>
      <c r="I31" s="170">
        <v>1</v>
      </c>
      <c r="J31" s="170">
        <v>2</v>
      </c>
      <c r="K31" s="170">
        <v>1</v>
      </c>
      <c r="L31" s="170">
        <v>1</v>
      </c>
      <c r="M31" s="170"/>
      <c r="N31" s="184"/>
      <c r="O31" s="170"/>
      <c r="P31" s="170"/>
      <c r="Q31" s="170"/>
      <c r="R31" s="170"/>
      <c r="S31" s="170"/>
      <c r="T31" s="170"/>
      <c r="U31" s="1085">
        <f>M31+L31+K31+J31+I31+H31+H32+I32+J32+K32+L32+M32</f>
        <v>12</v>
      </c>
      <c r="V31" s="1085">
        <v>2042</v>
      </c>
      <c r="W31" s="1078" t="s">
        <v>19</v>
      </c>
      <c r="X31" s="1087">
        <v>2308</v>
      </c>
      <c r="Y31" s="1085">
        <v>267</v>
      </c>
      <c r="Z31" s="1085">
        <f>Y31*U31</f>
        <v>3204</v>
      </c>
      <c r="AA31" s="1104">
        <f>Y31*J25</f>
        <v>1602</v>
      </c>
      <c r="AB31" s="1102">
        <f>Y31*J24</f>
        <v>1869</v>
      </c>
    </row>
    <row r="32" spans="1:28" ht="18" customHeight="1">
      <c r="A32" s="1106"/>
      <c r="B32" s="1110"/>
      <c r="C32" s="1108"/>
      <c r="D32" s="1111"/>
      <c r="E32" s="1111"/>
      <c r="F32" s="1111"/>
      <c r="G32" s="185" t="s">
        <v>54</v>
      </c>
      <c r="H32" s="170">
        <v>1</v>
      </c>
      <c r="I32" s="170">
        <v>2</v>
      </c>
      <c r="J32" s="184">
        <v>1</v>
      </c>
      <c r="K32" s="170">
        <v>1</v>
      </c>
      <c r="L32" s="170">
        <v>1</v>
      </c>
      <c r="M32" s="170"/>
      <c r="N32" s="168"/>
      <c r="O32" s="168"/>
      <c r="P32" s="168"/>
      <c r="Q32" s="168"/>
      <c r="R32" s="168"/>
      <c r="S32" s="168"/>
      <c r="T32" s="168"/>
      <c r="U32" s="1086"/>
      <c r="V32" s="1086"/>
      <c r="W32" s="1079"/>
      <c r="X32" s="1088"/>
      <c r="Y32" s="1086"/>
      <c r="Z32" s="1086"/>
      <c r="AA32" s="1105"/>
      <c r="AB32" s="1103"/>
    </row>
    <row r="33" spans="1:28" ht="21" customHeight="1">
      <c r="A33" s="1106"/>
      <c r="B33" s="1110"/>
      <c r="C33" s="1108"/>
      <c r="D33" s="1111" t="s">
        <v>159</v>
      </c>
      <c r="E33" s="1111"/>
      <c r="F33" s="1111"/>
      <c r="G33" s="170" t="s">
        <v>108</v>
      </c>
      <c r="H33" s="170">
        <v>1</v>
      </c>
      <c r="I33" s="170">
        <v>1</v>
      </c>
      <c r="J33" s="170">
        <v>2</v>
      </c>
      <c r="K33" s="170">
        <v>1</v>
      </c>
      <c r="L33" s="170">
        <v>1</v>
      </c>
      <c r="M33" s="170"/>
      <c r="N33" s="184"/>
      <c r="O33" s="170"/>
      <c r="P33" s="170"/>
      <c r="Q33" s="170"/>
      <c r="R33" s="170"/>
      <c r="S33" s="170"/>
      <c r="T33" s="170"/>
      <c r="U33" s="1085">
        <f>M33+L33+K33+J33+I33+H33+H34+I34+J34+K34+L34+M34</f>
        <v>12</v>
      </c>
      <c r="V33" s="1085">
        <v>1309</v>
      </c>
      <c r="W33" s="1078" t="s">
        <v>19</v>
      </c>
      <c r="X33" s="1087">
        <v>2321</v>
      </c>
      <c r="Y33" s="1085">
        <v>13</v>
      </c>
      <c r="Z33" s="1085">
        <f>Y33*U33</f>
        <v>156</v>
      </c>
      <c r="AA33" s="1104">
        <f>Y33*J25</f>
        <v>78</v>
      </c>
      <c r="AB33" s="1102">
        <f>Y33*J24</f>
        <v>91</v>
      </c>
    </row>
    <row r="34" spans="1:28" ht="15" customHeight="1">
      <c r="A34" s="1106"/>
      <c r="B34" s="1110"/>
      <c r="C34" s="1109"/>
      <c r="D34" s="1111"/>
      <c r="E34" s="1111"/>
      <c r="F34" s="1111"/>
      <c r="G34" s="185" t="s">
        <v>54</v>
      </c>
      <c r="H34" s="170">
        <v>1</v>
      </c>
      <c r="I34" s="170">
        <v>2</v>
      </c>
      <c r="J34" s="184">
        <v>1</v>
      </c>
      <c r="K34" s="170">
        <v>1</v>
      </c>
      <c r="L34" s="170">
        <v>1</v>
      </c>
      <c r="M34" s="170"/>
      <c r="N34" s="168"/>
      <c r="O34" s="168"/>
      <c r="P34" s="168"/>
      <c r="Q34" s="168"/>
      <c r="R34" s="168"/>
      <c r="S34" s="168"/>
      <c r="T34" s="168"/>
      <c r="U34" s="1086"/>
      <c r="V34" s="1086"/>
      <c r="W34" s="1079"/>
      <c r="X34" s="1088"/>
      <c r="Y34" s="1086"/>
      <c r="Z34" s="1086"/>
      <c r="AA34" s="1105"/>
      <c r="AB34" s="1103"/>
    </row>
    <row r="35" spans="1:28" ht="12" customHeight="1">
      <c r="A35" s="138"/>
      <c r="B35" s="139"/>
      <c r="C35" s="138"/>
      <c r="D35" s="138"/>
      <c r="E35" s="136"/>
      <c r="F35" s="126"/>
      <c r="G35" s="77"/>
      <c r="H35" s="784" t="s">
        <v>82</v>
      </c>
      <c r="I35" s="785"/>
      <c r="J35" s="786"/>
      <c r="K35" s="72"/>
      <c r="L35" s="72"/>
      <c r="M35" s="72"/>
      <c r="N35" s="787" t="s">
        <v>141</v>
      </c>
      <c r="O35" s="72"/>
      <c r="P35" s="72"/>
      <c r="Q35" s="72"/>
      <c r="R35" s="72"/>
      <c r="S35" s="72"/>
      <c r="T35" s="140"/>
      <c r="U35" s="140"/>
      <c r="V35" s="140"/>
      <c r="W35" s="141"/>
      <c r="X35" s="60"/>
      <c r="Y35" s="72">
        <f>SUM(Y29:Y34)</f>
        <v>2321</v>
      </c>
      <c r="Z35" s="72">
        <f>SUM(Z29:Z34)</f>
        <v>27852</v>
      </c>
      <c r="AA35" s="75">
        <f>SUM(AA29:AA34)</f>
        <v>13926</v>
      </c>
      <c r="AB35" s="187">
        <f>SUM(AB29:AB34)</f>
        <v>16247</v>
      </c>
    </row>
    <row r="36" spans="1:28" ht="19.5" customHeight="1">
      <c r="A36" s="176" t="s">
        <v>42</v>
      </c>
      <c r="B36" s="176"/>
      <c r="C36" s="186">
        <f>Z35</f>
        <v>27852</v>
      </c>
      <c r="D36" s="177" t="s">
        <v>15</v>
      </c>
      <c r="E36" s="134"/>
      <c r="F36" s="128"/>
      <c r="G36" s="128"/>
      <c r="H36" s="72">
        <v>36</v>
      </c>
      <c r="I36" s="72">
        <v>38</v>
      </c>
      <c r="J36" s="72">
        <v>40</v>
      </c>
      <c r="K36" s="72">
        <v>42</v>
      </c>
      <c r="L36" s="72">
        <v>44</v>
      </c>
      <c r="M36" s="72"/>
      <c r="N36" s="788"/>
      <c r="O36" s="61" t="s">
        <v>121</v>
      </c>
      <c r="P36" s="61" t="s">
        <v>177</v>
      </c>
      <c r="Q36" s="61" t="s">
        <v>54</v>
      </c>
      <c r="R36" s="1080" t="s">
        <v>149</v>
      </c>
      <c r="S36" s="1080"/>
      <c r="T36" s="1080" t="s">
        <v>14</v>
      </c>
      <c r="U36" s="1080"/>
      <c r="V36" s="1080" t="s">
        <v>168</v>
      </c>
      <c r="W36" s="1080"/>
      <c r="X36" s="1080"/>
      <c r="Y36" s="84"/>
      <c r="Z36" s="84"/>
      <c r="AA36" s="82"/>
      <c r="AB36" s="82"/>
    </row>
    <row r="37" spans="1:28" ht="15.95" customHeight="1">
      <c r="A37" s="82" t="s">
        <v>172</v>
      </c>
      <c r="B37" s="82"/>
      <c r="C37" s="120">
        <f>AA35</f>
        <v>13926</v>
      </c>
      <c r="D37" s="82" t="s">
        <v>174</v>
      </c>
      <c r="E37" s="759">
        <v>1</v>
      </c>
      <c r="F37" s="759" t="s">
        <v>114</v>
      </c>
      <c r="G37" s="61" t="s">
        <v>108</v>
      </c>
      <c r="H37" s="172">
        <v>9963</v>
      </c>
      <c r="I37" s="172">
        <v>9963</v>
      </c>
      <c r="J37" s="172">
        <v>19926</v>
      </c>
      <c r="K37" s="172">
        <v>9963</v>
      </c>
      <c r="L37" s="172">
        <v>9963</v>
      </c>
      <c r="M37" s="172"/>
      <c r="N37" s="173">
        <f t="shared" ref="N37:N54" si="0">SUM(H37:M37)</f>
        <v>59778</v>
      </c>
      <c r="O37" s="764">
        <f>N37+N38</f>
        <v>119556</v>
      </c>
      <c r="P37" s="764">
        <f>N37+N39+N41+N43</f>
        <v>68820</v>
      </c>
      <c r="Q37" s="764">
        <f>N38+N40+N42+N44</f>
        <v>68820</v>
      </c>
      <c r="R37" s="1081">
        <v>24492</v>
      </c>
      <c r="S37" s="1082"/>
      <c r="T37" s="1073">
        <v>2041</v>
      </c>
      <c r="U37" s="1073"/>
      <c r="V37" s="1073"/>
      <c r="W37" s="1073"/>
      <c r="X37" s="1073"/>
      <c r="Y37" s="84"/>
      <c r="Z37" s="84"/>
      <c r="AA37" s="82"/>
      <c r="AB37" s="82"/>
    </row>
    <row r="38" spans="1:28" ht="15.95" customHeight="1">
      <c r="A38" s="82" t="s">
        <v>173</v>
      </c>
      <c r="B38" s="82"/>
      <c r="C38" s="120">
        <f>AB35</f>
        <v>16247</v>
      </c>
      <c r="D38" s="82" t="s">
        <v>174</v>
      </c>
      <c r="E38" s="759"/>
      <c r="F38" s="759"/>
      <c r="G38" s="61" t="s">
        <v>54</v>
      </c>
      <c r="H38" s="172">
        <v>9963</v>
      </c>
      <c r="I38" s="172">
        <v>19926</v>
      </c>
      <c r="J38" s="172">
        <v>9963</v>
      </c>
      <c r="K38" s="172">
        <v>9963</v>
      </c>
      <c r="L38" s="172">
        <v>9963</v>
      </c>
      <c r="M38" s="172"/>
      <c r="N38" s="173">
        <f t="shared" si="0"/>
        <v>59778</v>
      </c>
      <c r="O38" s="765"/>
      <c r="P38" s="766"/>
      <c r="Q38" s="766"/>
      <c r="R38" s="1083"/>
      <c r="S38" s="1084"/>
      <c r="T38" s="1073"/>
      <c r="U38" s="1073"/>
      <c r="V38" s="1073"/>
      <c r="W38" s="1073"/>
      <c r="X38" s="1073"/>
      <c r="Y38" s="84"/>
      <c r="Z38" s="84"/>
      <c r="AA38" s="82"/>
      <c r="AB38" s="82"/>
    </row>
    <row r="39" spans="1:28" ht="15.95" customHeight="1">
      <c r="A39" s="176" t="s">
        <v>43</v>
      </c>
      <c r="B39" s="176"/>
      <c r="C39" s="161">
        <v>46.54</v>
      </c>
      <c r="D39" s="177" t="s">
        <v>45</v>
      </c>
      <c r="E39" s="759"/>
      <c r="F39" s="764" t="s">
        <v>56</v>
      </c>
      <c r="G39" s="61" t="s">
        <v>108</v>
      </c>
      <c r="H39" s="172">
        <v>1188</v>
      </c>
      <c r="I39" s="172">
        <v>1188</v>
      </c>
      <c r="J39" s="172">
        <v>2376</v>
      </c>
      <c r="K39" s="172">
        <v>1188</v>
      </c>
      <c r="L39" s="172">
        <v>1188</v>
      </c>
      <c r="M39" s="172"/>
      <c r="N39" s="173">
        <f t="shared" si="0"/>
        <v>7128</v>
      </c>
      <c r="O39" s="764">
        <f>N39+N40</f>
        <v>14256</v>
      </c>
      <c r="P39" s="766"/>
      <c r="Q39" s="766"/>
      <c r="R39" s="1081"/>
      <c r="S39" s="1082"/>
      <c r="T39" s="1074"/>
      <c r="U39" s="1074"/>
      <c r="V39" s="1073"/>
      <c r="W39" s="1073"/>
      <c r="X39" s="1073"/>
      <c r="Y39" s="84"/>
      <c r="Z39" s="84"/>
      <c r="AA39" s="82"/>
      <c r="AB39" s="82"/>
    </row>
    <row r="40" spans="1:28" ht="15.95" customHeight="1">
      <c r="A40" s="82"/>
      <c r="B40" s="82"/>
      <c r="C40" s="86"/>
      <c r="D40" s="86"/>
      <c r="E40" s="759"/>
      <c r="F40" s="765"/>
      <c r="G40" s="61" t="s">
        <v>54</v>
      </c>
      <c r="H40" s="172">
        <v>1188</v>
      </c>
      <c r="I40" s="172">
        <v>2376</v>
      </c>
      <c r="J40" s="172">
        <v>1188</v>
      </c>
      <c r="K40" s="172">
        <v>1188</v>
      </c>
      <c r="L40" s="172">
        <v>1188</v>
      </c>
      <c r="M40" s="172"/>
      <c r="N40" s="173">
        <f t="shared" si="0"/>
        <v>7128</v>
      </c>
      <c r="O40" s="765"/>
      <c r="P40" s="766"/>
      <c r="Q40" s="766"/>
      <c r="R40" s="1093"/>
      <c r="S40" s="1094"/>
      <c r="T40" s="1074"/>
      <c r="U40" s="1074"/>
      <c r="V40" s="1073"/>
      <c r="W40" s="1073"/>
      <c r="X40" s="1073"/>
      <c r="Y40" s="84"/>
      <c r="Z40" s="84"/>
      <c r="AA40" s="82"/>
      <c r="AB40" s="82"/>
    </row>
    <row r="41" spans="1:28" ht="15.95" customHeight="1">
      <c r="A41" s="82"/>
      <c r="B41" s="82"/>
      <c r="C41" s="86"/>
      <c r="D41" s="86"/>
      <c r="E41" s="759"/>
      <c r="F41" s="764" t="s">
        <v>77</v>
      </c>
      <c r="G41" s="61" t="s">
        <v>108</v>
      </c>
      <c r="H41" s="172">
        <v>269</v>
      </c>
      <c r="I41" s="172">
        <v>269</v>
      </c>
      <c r="J41" s="172">
        <v>538</v>
      </c>
      <c r="K41" s="172">
        <v>269</v>
      </c>
      <c r="L41" s="172">
        <v>269</v>
      </c>
      <c r="M41" s="172"/>
      <c r="N41" s="173">
        <f t="shared" si="0"/>
        <v>1614</v>
      </c>
      <c r="O41" s="764">
        <f>N41+N42</f>
        <v>3228</v>
      </c>
      <c r="P41" s="766"/>
      <c r="Q41" s="766"/>
      <c r="R41" s="1081"/>
      <c r="S41" s="1082"/>
      <c r="T41" s="1098"/>
      <c r="U41" s="1099"/>
      <c r="V41" s="1073"/>
      <c r="W41" s="1073"/>
      <c r="X41" s="1073"/>
      <c r="Y41" s="84"/>
      <c r="Z41" s="84"/>
      <c r="AA41" s="82"/>
      <c r="AB41" s="82"/>
    </row>
    <row r="42" spans="1:28" ht="15.95" customHeight="1">
      <c r="A42" s="82"/>
      <c r="B42" s="82"/>
      <c r="C42" s="86"/>
      <c r="D42" s="86"/>
      <c r="E42" s="759"/>
      <c r="F42" s="765"/>
      <c r="G42" s="61" t="s">
        <v>54</v>
      </c>
      <c r="H42" s="172">
        <v>269</v>
      </c>
      <c r="I42" s="172">
        <v>538</v>
      </c>
      <c r="J42" s="172">
        <v>269</v>
      </c>
      <c r="K42" s="172">
        <v>269</v>
      </c>
      <c r="L42" s="172">
        <v>269</v>
      </c>
      <c r="M42" s="172"/>
      <c r="N42" s="173">
        <f t="shared" si="0"/>
        <v>1614</v>
      </c>
      <c r="O42" s="765"/>
      <c r="P42" s="766"/>
      <c r="Q42" s="766"/>
      <c r="R42" s="1093"/>
      <c r="S42" s="1094"/>
      <c r="T42" s="1100"/>
      <c r="U42" s="1101"/>
      <c r="V42" s="1073"/>
      <c r="W42" s="1073"/>
      <c r="X42" s="1073"/>
      <c r="Y42" s="84"/>
      <c r="Z42" s="84"/>
      <c r="AA42" s="82"/>
      <c r="AB42" s="82"/>
    </row>
    <row r="43" spans="1:28" ht="15.95" customHeight="1">
      <c r="A43" s="82"/>
      <c r="B43" s="82"/>
      <c r="C43" s="86"/>
      <c r="D43" s="86"/>
      <c r="E43" s="759"/>
      <c r="F43" s="759" t="s">
        <v>117</v>
      </c>
      <c r="G43" s="61" t="s">
        <v>108</v>
      </c>
      <c r="H43" s="172">
        <v>48</v>
      </c>
      <c r="I43" s="172">
        <v>48</v>
      </c>
      <c r="J43" s="172">
        <v>108</v>
      </c>
      <c r="K43" s="172">
        <v>48</v>
      </c>
      <c r="L43" s="172">
        <v>48</v>
      </c>
      <c r="M43" s="172"/>
      <c r="N43" s="172">
        <f t="shared" si="0"/>
        <v>300</v>
      </c>
      <c r="O43" s="759">
        <f>N43+N44</f>
        <v>600</v>
      </c>
      <c r="P43" s="766"/>
      <c r="Q43" s="766"/>
      <c r="R43" s="1095"/>
      <c r="S43" s="1095"/>
      <c r="T43" s="1074"/>
      <c r="U43" s="1074"/>
      <c r="V43" s="1073"/>
      <c r="W43" s="1073"/>
      <c r="X43" s="1073"/>
      <c r="Y43" s="84"/>
      <c r="Z43" s="84"/>
      <c r="AA43" s="82"/>
      <c r="AB43" s="82"/>
    </row>
    <row r="44" spans="1:28" ht="15.95" customHeight="1">
      <c r="A44" s="82"/>
      <c r="B44" s="82"/>
      <c r="C44" s="86"/>
      <c r="D44" s="86"/>
      <c r="E44" s="759"/>
      <c r="F44" s="759"/>
      <c r="G44" s="61" t="s">
        <v>54</v>
      </c>
      <c r="H44" s="172">
        <v>48</v>
      </c>
      <c r="I44" s="172">
        <v>108</v>
      </c>
      <c r="J44" s="172">
        <v>48</v>
      </c>
      <c r="K44" s="172">
        <v>48</v>
      </c>
      <c r="L44" s="172">
        <v>48</v>
      </c>
      <c r="M44" s="172"/>
      <c r="N44" s="172">
        <f t="shared" si="0"/>
        <v>300</v>
      </c>
      <c r="O44" s="759"/>
      <c r="P44" s="766"/>
      <c r="Q44" s="766"/>
      <c r="R44" s="1095"/>
      <c r="S44" s="1095"/>
      <c r="T44" s="1074"/>
      <c r="U44" s="1074"/>
      <c r="V44" s="1073"/>
      <c r="W44" s="1073"/>
      <c r="X44" s="1073"/>
      <c r="Y44" s="84"/>
      <c r="Z44" s="84"/>
      <c r="AA44" s="82"/>
      <c r="AB44" s="82"/>
    </row>
    <row r="45" spans="1:28" ht="15.95" customHeight="1">
      <c r="E45" s="767" t="s">
        <v>171</v>
      </c>
      <c r="F45" s="1046" t="s">
        <v>155</v>
      </c>
      <c r="G45" s="61" t="s">
        <v>108</v>
      </c>
      <c r="H45" s="174">
        <v>2000</v>
      </c>
      <c r="I45" s="174">
        <v>2000</v>
      </c>
      <c r="J45" s="174">
        <v>4000</v>
      </c>
      <c r="K45" s="174">
        <v>2000</v>
      </c>
      <c r="L45" s="174">
        <v>2000</v>
      </c>
      <c r="M45" s="174"/>
      <c r="N45" s="171">
        <f t="shared" si="0"/>
        <v>12000</v>
      </c>
      <c r="O45" s="1051">
        <f>N45+N46</f>
        <v>24000</v>
      </c>
      <c r="P45" s="1066">
        <f>N45</f>
        <v>12000</v>
      </c>
      <c r="Q45" s="1066">
        <f>N46</f>
        <v>12000</v>
      </c>
      <c r="R45" s="1114"/>
      <c r="S45" s="1090"/>
      <c r="T45" s="1046"/>
      <c r="U45" s="1046"/>
      <c r="V45" s="1046"/>
      <c r="W45" s="1046"/>
      <c r="X45" s="1046"/>
    </row>
    <row r="46" spans="1:28" ht="15.95" customHeight="1">
      <c r="E46" s="768"/>
      <c r="F46" s="1046"/>
      <c r="G46" s="61" t="s">
        <v>54</v>
      </c>
      <c r="H46" s="174">
        <v>2000</v>
      </c>
      <c r="I46" s="174">
        <v>4000</v>
      </c>
      <c r="J46" s="174">
        <v>2000</v>
      </c>
      <c r="K46" s="174">
        <v>2000</v>
      </c>
      <c r="L46" s="174">
        <v>2000</v>
      </c>
      <c r="M46" s="174"/>
      <c r="N46" s="171">
        <f t="shared" si="0"/>
        <v>12000</v>
      </c>
      <c r="O46" s="1052"/>
      <c r="P46" s="1066"/>
      <c r="Q46" s="1066"/>
      <c r="R46" s="1091"/>
      <c r="S46" s="1092"/>
      <c r="T46" s="1046"/>
      <c r="U46" s="1046"/>
      <c r="V46" s="1046"/>
      <c r="W46" s="1046"/>
      <c r="X46" s="1046"/>
    </row>
    <row r="47" spans="1:28" ht="15.95" customHeight="1">
      <c r="E47" s="768" t="s">
        <v>167</v>
      </c>
      <c r="F47" s="1053" t="s">
        <v>58</v>
      </c>
      <c r="G47" s="61" t="s">
        <v>108</v>
      </c>
      <c r="H47" s="174">
        <v>177</v>
      </c>
      <c r="I47" s="174">
        <v>177</v>
      </c>
      <c r="J47" s="174">
        <v>354</v>
      </c>
      <c r="K47" s="174">
        <v>177</v>
      </c>
      <c r="L47" s="174">
        <v>177</v>
      </c>
      <c r="M47" s="174"/>
      <c r="N47" s="171">
        <f t="shared" si="0"/>
        <v>1062</v>
      </c>
      <c r="O47" s="1051">
        <f>N47+N48</f>
        <v>2124</v>
      </c>
      <c r="P47" s="1066">
        <f>N47</f>
        <v>1062</v>
      </c>
      <c r="Q47" s="1066">
        <f>N48</f>
        <v>1062</v>
      </c>
      <c r="R47" s="1046"/>
      <c r="S47" s="1046"/>
      <c r="T47" s="1089"/>
      <c r="U47" s="1090"/>
      <c r="V47" s="1046"/>
      <c r="W47" s="1046"/>
      <c r="X47" s="1046"/>
    </row>
    <row r="48" spans="1:28" ht="15.95" customHeight="1">
      <c r="E48" s="768"/>
      <c r="F48" s="1068"/>
      <c r="G48" s="61" t="s">
        <v>54</v>
      </c>
      <c r="H48" s="174">
        <v>177</v>
      </c>
      <c r="I48" s="174">
        <v>354</v>
      </c>
      <c r="J48" s="174">
        <v>177</v>
      </c>
      <c r="K48" s="174">
        <v>177</v>
      </c>
      <c r="L48" s="174">
        <v>177</v>
      </c>
      <c r="M48" s="174"/>
      <c r="N48" s="171">
        <f t="shared" si="0"/>
        <v>1062</v>
      </c>
      <c r="O48" s="1052"/>
      <c r="P48" s="1066"/>
      <c r="Q48" s="1066"/>
      <c r="R48" s="1046"/>
      <c r="S48" s="1046"/>
      <c r="T48" s="1091"/>
      <c r="U48" s="1092"/>
      <c r="V48" s="1046"/>
      <c r="W48" s="1046"/>
      <c r="X48" s="1046"/>
    </row>
    <row r="49" spans="5:24" ht="15.95" customHeight="1">
      <c r="E49" s="763" t="s">
        <v>111</v>
      </c>
      <c r="F49" s="1046" t="s">
        <v>59</v>
      </c>
      <c r="G49" s="61" t="s">
        <v>108</v>
      </c>
      <c r="H49" s="174">
        <v>1455</v>
      </c>
      <c r="I49" s="174">
        <v>1455</v>
      </c>
      <c r="J49" s="174">
        <v>2910</v>
      </c>
      <c r="K49" s="174">
        <v>1455</v>
      </c>
      <c r="L49" s="174">
        <v>1455</v>
      </c>
      <c r="M49" s="174"/>
      <c r="N49" s="171">
        <f t="shared" si="0"/>
        <v>8730</v>
      </c>
      <c r="O49" s="1051">
        <f>N49+N50</f>
        <v>17460</v>
      </c>
      <c r="P49" s="1066">
        <f>N49+N51+N53+N55</f>
        <v>14496</v>
      </c>
      <c r="Q49" s="1066">
        <f>N50+N52+N54+N56</f>
        <v>14496</v>
      </c>
      <c r="R49" s="1046"/>
      <c r="S49" s="1046"/>
      <c r="T49" s="1089"/>
      <c r="U49" s="1090"/>
      <c r="V49" s="1046"/>
      <c r="W49" s="1046"/>
      <c r="X49" s="1046"/>
    </row>
    <row r="50" spans="5:24" ht="15.95" customHeight="1">
      <c r="E50" s="763"/>
      <c r="F50" s="1046"/>
      <c r="G50" s="61" t="s">
        <v>54</v>
      </c>
      <c r="H50" s="174">
        <v>1455</v>
      </c>
      <c r="I50" s="174">
        <v>2910</v>
      </c>
      <c r="J50" s="174">
        <v>1455</v>
      </c>
      <c r="K50" s="174">
        <v>1455</v>
      </c>
      <c r="L50" s="174">
        <v>1455</v>
      </c>
      <c r="M50" s="174"/>
      <c r="N50" s="171">
        <f t="shared" si="0"/>
        <v>8730</v>
      </c>
      <c r="O50" s="1052"/>
      <c r="P50" s="1066"/>
      <c r="Q50" s="1066"/>
      <c r="R50" s="1046"/>
      <c r="S50" s="1046"/>
      <c r="T50" s="1091"/>
      <c r="U50" s="1092"/>
      <c r="V50" s="1046"/>
      <c r="W50" s="1046"/>
      <c r="X50" s="1046"/>
    </row>
    <row r="51" spans="5:24" ht="15.95" customHeight="1">
      <c r="E51" s="763"/>
      <c r="F51" s="1053" t="s">
        <v>60</v>
      </c>
      <c r="G51" s="61" t="s">
        <v>108</v>
      </c>
      <c r="H51" s="174">
        <v>109</v>
      </c>
      <c r="I51" s="174">
        <v>109</v>
      </c>
      <c r="J51" s="174">
        <v>218</v>
      </c>
      <c r="K51" s="174">
        <v>109</v>
      </c>
      <c r="L51" s="174">
        <v>109</v>
      </c>
      <c r="M51" s="174"/>
      <c r="N51" s="171">
        <f t="shared" si="0"/>
        <v>654</v>
      </c>
      <c r="O51" s="1051">
        <f>N51+N52</f>
        <v>1308</v>
      </c>
      <c r="P51" s="1066"/>
      <c r="Q51" s="1066"/>
      <c r="R51" s="1047"/>
      <c r="S51" s="1046"/>
      <c r="T51" s="1089"/>
      <c r="U51" s="1090"/>
      <c r="V51" s="1046"/>
      <c r="W51" s="1046"/>
      <c r="X51" s="1046"/>
    </row>
    <row r="52" spans="5:24" ht="15.95" customHeight="1">
      <c r="E52" s="763"/>
      <c r="F52" s="1068"/>
      <c r="G52" s="61" t="s">
        <v>54</v>
      </c>
      <c r="H52" s="174">
        <v>109</v>
      </c>
      <c r="I52" s="174">
        <v>218</v>
      </c>
      <c r="J52" s="174">
        <v>109</v>
      </c>
      <c r="K52" s="174">
        <v>109</v>
      </c>
      <c r="L52" s="174">
        <v>109</v>
      </c>
      <c r="M52" s="174"/>
      <c r="N52" s="171">
        <f t="shared" si="0"/>
        <v>654</v>
      </c>
      <c r="O52" s="1052"/>
      <c r="P52" s="1066"/>
      <c r="Q52" s="1066"/>
      <c r="R52" s="1046"/>
      <c r="S52" s="1046"/>
      <c r="T52" s="1091"/>
      <c r="U52" s="1092"/>
      <c r="V52" s="1046"/>
      <c r="W52" s="1046"/>
      <c r="X52" s="1046"/>
    </row>
    <row r="53" spans="5:24" ht="15.95" customHeight="1">
      <c r="E53" s="763"/>
      <c r="F53" s="1046" t="s">
        <v>159</v>
      </c>
      <c r="G53" s="61" t="s">
        <v>108</v>
      </c>
      <c r="H53" s="174">
        <v>585</v>
      </c>
      <c r="I53" s="174">
        <v>585</v>
      </c>
      <c r="J53" s="174">
        <v>1170</v>
      </c>
      <c r="K53" s="174">
        <v>585</v>
      </c>
      <c r="L53" s="174">
        <v>585</v>
      </c>
      <c r="M53" s="174"/>
      <c r="N53" s="171">
        <f t="shared" si="0"/>
        <v>3510</v>
      </c>
      <c r="O53" s="1051">
        <f>N53+N54</f>
        <v>7020</v>
      </c>
      <c r="P53" s="1066"/>
      <c r="Q53" s="1066"/>
      <c r="R53" s="1047">
        <v>3204</v>
      </c>
      <c r="S53" s="1046"/>
      <c r="T53" s="1046">
        <v>267</v>
      </c>
      <c r="U53" s="1046"/>
      <c r="V53" s="1046"/>
      <c r="W53" s="1046"/>
      <c r="X53" s="1046"/>
    </row>
    <row r="54" spans="5:24" ht="15.95" customHeight="1">
      <c r="E54" s="763"/>
      <c r="F54" s="1046"/>
      <c r="G54" s="61" t="s">
        <v>54</v>
      </c>
      <c r="H54" s="174">
        <v>585</v>
      </c>
      <c r="I54" s="174">
        <v>1170</v>
      </c>
      <c r="J54" s="174">
        <v>585</v>
      </c>
      <c r="K54" s="174">
        <v>585</v>
      </c>
      <c r="L54" s="174">
        <v>585</v>
      </c>
      <c r="M54" s="174"/>
      <c r="N54" s="171">
        <f t="shared" si="0"/>
        <v>3510</v>
      </c>
      <c r="O54" s="1052"/>
      <c r="P54" s="1066"/>
      <c r="Q54" s="1066"/>
      <c r="R54" s="1046"/>
      <c r="S54" s="1046"/>
      <c r="T54" s="1046"/>
      <c r="U54" s="1046"/>
      <c r="V54" s="1046"/>
      <c r="W54" s="1046"/>
      <c r="X54" s="1046"/>
    </row>
    <row r="55" spans="5:24" ht="15.95" customHeight="1">
      <c r="E55" s="763"/>
      <c r="F55" s="1053" t="s">
        <v>160</v>
      </c>
      <c r="G55" s="61" t="s">
        <v>108</v>
      </c>
      <c r="H55" s="174">
        <v>267</v>
      </c>
      <c r="I55" s="174">
        <v>267</v>
      </c>
      <c r="J55" s="174">
        <v>534</v>
      </c>
      <c r="K55" s="174">
        <v>267</v>
      </c>
      <c r="L55" s="174">
        <v>267</v>
      </c>
      <c r="M55" s="174"/>
      <c r="N55" s="171">
        <f t="shared" ref="N55:N64" si="1">SUM(H55:M55)</f>
        <v>1602</v>
      </c>
      <c r="O55" s="1051">
        <f>N55+N56</f>
        <v>3204</v>
      </c>
      <c r="P55" s="1066"/>
      <c r="Q55" s="1066"/>
      <c r="R55" s="1047">
        <v>156</v>
      </c>
      <c r="S55" s="1046"/>
      <c r="T55" s="1089">
        <v>13</v>
      </c>
      <c r="U55" s="1090"/>
      <c r="V55" s="1046"/>
      <c r="W55" s="1046"/>
      <c r="X55" s="1046"/>
    </row>
    <row r="56" spans="5:24" ht="15.95" customHeight="1">
      <c r="E56" s="763"/>
      <c r="F56" s="1068"/>
      <c r="G56" s="61" t="s">
        <v>54</v>
      </c>
      <c r="H56" s="174">
        <v>267</v>
      </c>
      <c r="I56" s="174">
        <v>534</v>
      </c>
      <c r="J56" s="174">
        <v>267</v>
      </c>
      <c r="K56" s="174">
        <v>267</v>
      </c>
      <c r="L56" s="174">
        <v>267</v>
      </c>
      <c r="M56" s="174"/>
      <c r="N56" s="171">
        <f t="shared" si="1"/>
        <v>1602</v>
      </c>
      <c r="O56" s="1052"/>
      <c r="P56" s="1113"/>
      <c r="Q56" s="1113"/>
      <c r="R56" s="1046"/>
      <c r="S56" s="1046"/>
      <c r="T56" s="1091"/>
      <c r="U56" s="1092"/>
      <c r="V56" s="1046"/>
      <c r="W56" s="1046"/>
      <c r="X56" s="1046"/>
    </row>
    <row r="57" spans="5:24" ht="15.95" customHeight="1">
      <c r="E57" s="763" t="s">
        <v>112</v>
      </c>
      <c r="F57" s="1046" t="s">
        <v>106</v>
      </c>
      <c r="G57" s="61" t="s">
        <v>108</v>
      </c>
      <c r="H57" s="174">
        <v>400</v>
      </c>
      <c r="I57" s="174">
        <v>400</v>
      </c>
      <c r="J57" s="174">
        <v>800</v>
      </c>
      <c r="K57" s="174">
        <v>400</v>
      </c>
      <c r="L57" s="174">
        <v>400</v>
      </c>
      <c r="M57" s="174"/>
      <c r="N57" s="171">
        <f t="shared" si="1"/>
        <v>2400</v>
      </c>
      <c r="O57" s="1051">
        <f>N57+N58</f>
        <v>4800</v>
      </c>
      <c r="P57" s="1065">
        <f>N57</f>
        <v>2400</v>
      </c>
      <c r="Q57" s="1065">
        <f>N58</f>
        <v>2400</v>
      </c>
      <c r="R57" s="1047"/>
      <c r="S57" s="1046"/>
      <c r="T57" s="1046"/>
      <c r="U57" s="1046"/>
      <c r="V57" s="1046"/>
      <c r="W57" s="1046"/>
      <c r="X57" s="1046"/>
    </row>
    <row r="58" spans="5:24" ht="15.95" customHeight="1">
      <c r="E58" s="763"/>
      <c r="F58" s="1046"/>
      <c r="G58" s="61" t="s">
        <v>54</v>
      </c>
      <c r="H58" s="174">
        <v>400</v>
      </c>
      <c r="I58" s="174">
        <v>800</v>
      </c>
      <c r="J58" s="174">
        <v>400</v>
      </c>
      <c r="K58" s="174">
        <v>400</v>
      </c>
      <c r="L58" s="174">
        <v>400</v>
      </c>
      <c r="M58" s="174"/>
      <c r="N58" s="171">
        <f t="shared" si="1"/>
        <v>2400</v>
      </c>
      <c r="O58" s="1052"/>
      <c r="P58" s="1113"/>
      <c r="Q58" s="1113"/>
      <c r="R58" s="1046"/>
      <c r="S58" s="1046"/>
      <c r="T58" s="1046"/>
      <c r="U58" s="1046"/>
      <c r="V58" s="1046"/>
      <c r="W58" s="1046"/>
      <c r="X58" s="1046"/>
    </row>
    <row r="59" spans="5:24" ht="15.95" customHeight="1">
      <c r="E59" s="763" t="s">
        <v>113</v>
      </c>
      <c r="F59" s="1046" t="s">
        <v>78</v>
      </c>
      <c r="G59" s="61" t="s">
        <v>108</v>
      </c>
      <c r="H59" s="174">
        <v>173</v>
      </c>
      <c r="I59" s="174">
        <v>173</v>
      </c>
      <c r="J59" s="174">
        <v>346</v>
      </c>
      <c r="K59" s="174">
        <v>173</v>
      </c>
      <c r="L59" s="174">
        <v>173</v>
      </c>
      <c r="M59" s="174"/>
      <c r="N59" s="171">
        <f t="shared" si="1"/>
        <v>1038</v>
      </c>
      <c r="O59" s="1051">
        <f>N59+N60</f>
        <v>2076</v>
      </c>
      <c r="P59" s="1065">
        <f>N59+N61+N63</f>
        <v>2622</v>
      </c>
      <c r="Q59" s="1065">
        <f>N60+N62+N64</f>
        <v>2622</v>
      </c>
      <c r="R59" s="1047"/>
      <c r="S59" s="1046"/>
      <c r="T59" s="1046"/>
      <c r="U59" s="1046"/>
      <c r="V59" s="1046"/>
      <c r="W59" s="1046"/>
      <c r="X59" s="1046"/>
    </row>
    <row r="60" spans="5:24" ht="15.95" customHeight="1">
      <c r="E60" s="763"/>
      <c r="F60" s="1046"/>
      <c r="G60" s="61" t="s">
        <v>54</v>
      </c>
      <c r="H60" s="174">
        <v>173</v>
      </c>
      <c r="I60" s="174">
        <v>346</v>
      </c>
      <c r="J60" s="174">
        <v>173</v>
      </c>
      <c r="K60" s="174">
        <v>173</v>
      </c>
      <c r="L60" s="174">
        <v>173</v>
      </c>
      <c r="M60" s="174"/>
      <c r="N60" s="171">
        <f t="shared" si="1"/>
        <v>1038</v>
      </c>
      <c r="O60" s="1052"/>
      <c r="P60" s="1066"/>
      <c r="Q60" s="1066"/>
      <c r="R60" s="1046"/>
      <c r="S60" s="1046"/>
      <c r="T60" s="1046"/>
      <c r="U60" s="1046"/>
      <c r="V60" s="1046"/>
      <c r="W60" s="1046"/>
      <c r="X60" s="1046"/>
    </row>
    <row r="61" spans="5:24" ht="15.95" customHeight="1">
      <c r="E61" s="763"/>
      <c r="F61" s="1046" t="s">
        <v>127</v>
      </c>
      <c r="G61" s="61" t="s">
        <v>108</v>
      </c>
      <c r="H61" s="174">
        <v>199</v>
      </c>
      <c r="I61" s="174">
        <v>199</v>
      </c>
      <c r="J61" s="174">
        <v>398</v>
      </c>
      <c r="K61" s="174">
        <v>199</v>
      </c>
      <c r="L61" s="174">
        <v>199</v>
      </c>
      <c r="M61" s="174"/>
      <c r="N61" s="171">
        <f t="shared" si="1"/>
        <v>1194</v>
      </c>
      <c r="O61" s="1051">
        <f>N61+N62</f>
        <v>2388</v>
      </c>
      <c r="P61" s="1066"/>
      <c r="Q61" s="1066"/>
      <c r="R61" s="1047"/>
      <c r="S61" s="1046"/>
      <c r="T61" s="1046"/>
      <c r="U61" s="1046"/>
      <c r="V61" s="1046"/>
      <c r="W61" s="1046"/>
      <c r="X61" s="1046"/>
    </row>
    <row r="62" spans="5:24" ht="15.95" customHeight="1">
      <c r="E62" s="763"/>
      <c r="F62" s="1046"/>
      <c r="G62" s="61" t="s">
        <v>54</v>
      </c>
      <c r="H62" s="174">
        <v>199</v>
      </c>
      <c r="I62" s="174">
        <v>398</v>
      </c>
      <c r="J62" s="174">
        <v>199</v>
      </c>
      <c r="K62" s="174">
        <v>199</v>
      </c>
      <c r="L62" s="174">
        <v>199</v>
      </c>
      <c r="M62" s="174"/>
      <c r="N62" s="171">
        <f t="shared" si="1"/>
        <v>1194</v>
      </c>
      <c r="O62" s="1052"/>
      <c r="P62" s="1066"/>
      <c r="Q62" s="1066"/>
      <c r="R62" s="1046"/>
      <c r="S62" s="1046"/>
      <c r="T62" s="1046"/>
      <c r="U62" s="1046"/>
      <c r="V62" s="1046"/>
      <c r="W62" s="1046"/>
      <c r="X62" s="1046"/>
    </row>
    <row r="63" spans="5:24" ht="15.95" customHeight="1">
      <c r="E63" s="763"/>
      <c r="F63" s="1046" t="s">
        <v>162</v>
      </c>
      <c r="G63" s="61" t="s">
        <v>108</v>
      </c>
      <c r="H63" s="174">
        <v>65</v>
      </c>
      <c r="I63" s="174">
        <v>65</v>
      </c>
      <c r="J63" s="174">
        <v>130</v>
      </c>
      <c r="K63" s="174">
        <v>65</v>
      </c>
      <c r="L63" s="174">
        <v>65</v>
      </c>
      <c r="M63" s="174"/>
      <c r="N63" s="171">
        <f t="shared" si="1"/>
        <v>390</v>
      </c>
      <c r="O63" s="1051">
        <f>N63+N64</f>
        <v>780</v>
      </c>
      <c r="P63" s="1066"/>
      <c r="Q63" s="1066"/>
      <c r="R63" s="1047"/>
      <c r="S63" s="1046"/>
      <c r="T63" s="1046"/>
      <c r="U63" s="1046"/>
      <c r="V63" s="1046"/>
      <c r="W63" s="1046"/>
      <c r="X63" s="1046"/>
    </row>
    <row r="64" spans="5:24">
      <c r="E64" s="763"/>
      <c r="F64" s="1046"/>
      <c r="G64" s="61" t="s">
        <v>54</v>
      </c>
      <c r="H64" s="174">
        <v>65</v>
      </c>
      <c r="I64" s="174">
        <v>130</v>
      </c>
      <c r="J64" s="174">
        <v>65</v>
      </c>
      <c r="K64" s="174">
        <v>65</v>
      </c>
      <c r="L64" s="174">
        <v>65</v>
      </c>
      <c r="M64" s="174"/>
      <c r="N64" s="171">
        <f t="shared" si="1"/>
        <v>390</v>
      </c>
      <c r="O64" s="1052"/>
      <c r="P64" s="1113"/>
      <c r="Q64" s="1113"/>
      <c r="R64" s="1046"/>
      <c r="S64" s="1046"/>
      <c r="T64" s="1046"/>
      <c r="U64" s="1046"/>
      <c r="V64" s="1046"/>
      <c r="W64" s="1046"/>
      <c r="X64" s="1046"/>
    </row>
    <row r="65" spans="7:21">
      <c r="G65" s="138"/>
      <c r="R65" s="1115">
        <f>SUM(R37:R64)</f>
        <v>27852</v>
      </c>
      <c r="S65" s="1115"/>
      <c r="T65" s="1115">
        <f>SUM(T37:T64)</f>
        <v>2321</v>
      </c>
      <c r="U65" s="1115"/>
    </row>
    <row r="66" spans="7:21">
      <c r="G66" s="138"/>
    </row>
    <row r="67" spans="7:21">
      <c r="G67" s="138"/>
    </row>
    <row r="68" spans="7:21">
      <c r="G68" s="138"/>
    </row>
    <row r="69" spans="7:21">
      <c r="G69" s="138"/>
    </row>
    <row r="70" spans="7:21">
      <c r="G70" s="138"/>
    </row>
    <row r="71" spans="7:21">
      <c r="G71" s="138"/>
    </row>
    <row r="72" spans="7:21">
      <c r="G72" s="138"/>
    </row>
    <row r="73" spans="7:21">
      <c r="G73" s="138"/>
    </row>
    <row r="74" spans="7:21">
      <c r="G74" s="138"/>
    </row>
    <row r="75" spans="7:21">
      <c r="G75" s="138"/>
    </row>
    <row r="76" spans="7:21">
      <c r="G76" s="138"/>
    </row>
    <row r="77" spans="7:21">
      <c r="G77" s="138"/>
    </row>
    <row r="78" spans="7:21">
      <c r="G78" s="138"/>
    </row>
    <row r="79" spans="7:21">
      <c r="G79" s="138"/>
    </row>
    <row r="80" spans="7:21">
      <c r="G80" s="138"/>
    </row>
    <row r="81" spans="7:7">
      <c r="G81" s="138"/>
    </row>
    <row r="82" spans="7:7">
      <c r="G82" s="138"/>
    </row>
    <row r="83" spans="7:7">
      <c r="G83" s="138"/>
    </row>
    <row r="84" spans="7:7">
      <c r="G84" s="138"/>
    </row>
    <row r="85" spans="7:7">
      <c r="G85" s="138"/>
    </row>
    <row r="86" spans="7:7">
      <c r="G86" s="138"/>
    </row>
    <row r="87" spans="7:7">
      <c r="G87" s="138"/>
    </row>
    <row r="88" spans="7:7">
      <c r="G88" s="138"/>
    </row>
    <row r="89" spans="7:7">
      <c r="G89" s="138"/>
    </row>
    <row r="90" spans="7:7">
      <c r="G90" s="138"/>
    </row>
    <row r="91" spans="7:7">
      <c r="G91" s="138"/>
    </row>
    <row r="92" spans="7:7">
      <c r="G92" s="138"/>
    </row>
    <row r="93" spans="7:7">
      <c r="G93" s="138"/>
    </row>
    <row r="94" spans="7:7">
      <c r="G94" s="138"/>
    </row>
    <row r="95" spans="7:7">
      <c r="G95" s="138"/>
    </row>
    <row r="96" spans="7:7">
      <c r="G96" s="138"/>
    </row>
    <row r="97" spans="7:7">
      <c r="G97" s="138"/>
    </row>
    <row r="98" spans="7:7">
      <c r="G98" s="138"/>
    </row>
    <row r="99" spans="7:7">
      <c r="G99" s="138"/>
    </row>
    <row r="100" spans="7:7">
      <c r="G100" s="138"/>
    </row>
    <row r="101" spans="7:7">
      <c r="G101" s="138"/>
    </row>
    <row r="102" spans="7:7">
      <c r="G102" s="138"/>
    </row>
    <row r="103" spans="7:7">
      <c r="G103" s="138"/>
    </row>
    <row r="104" spans="7:7">
      <c r="G104" s="138"/>
    </row>
    <row r="105" spans="7:7">
      <c r="G105" s="138"/>
    </row>
    <row r="106" spans="7:7">
      <c r="G106" s="138"/>
    </row>
    <row r="107" spans="7:7">
      <c r="G107" s="138"/>
    </row>
    <row r="108" spans="7:7">
      <c r="G108" s="138"/>
    </row>
    <row r="109" spans="7:7">
      <c r="G109" s="138"/>
    </row>
    <row r="110" spans="7:7">
      <c r="G110" s="138"/>
    </row>
    <row r="111" spans="7:7">
      <c r="G111" s="138"/>
    </row>
    <row r="112" spans="7:7">
      <c r="G112" s="138"/>
    </row>
    <row r="113" spans="7:7">
      <c r="G113" s="138"/>
    </row>
    <row r="114" spans="7:7">
      <c r="G114" s="138"/>
    </row>
    <row r="115" spans="7:7">
      <c r="G115" s="138"/>
    </row>
    <row r="116" spans="7:7">
      <c r="G116" s="138"/>
    </row>
    <row r="117" spans="7:7">
      <c r="G117" s="138"/>
    </row>
    <row r="118" spans="7:7">
      <c r="G118" s="138"/>
    </row>
    <row r="119" spans="7:7">
      <c r="G119" s="138"/>
    </row>
    <row r="120" spans="7:7">
      <c r="G120" s="138"/>
    </row>
    <row r="121" spans="7:7">
      <c r="G121" s="138"/>
    </row>
    <row r="122" spans="7:7">
      <c r="G122" s="138"/>
    </row>
    <row r="123" spans="7:7">
      <c r="G123" s="138"/>
    </row>
    <row r="124" spans="7:7">
      <c r="G124" s="138"/>
    </row>
    <row r="125" spans="7:7">
      <c r="G125" s="138"/>
    </row>
    <row r="126" spans="7:7">
      <c r="G126" s="138"/>
    </row>
    <row r="127" spans="7:7">
      <c r="G127" s="138"/>
    </row>
    <row r="128" spans="7:7">
      <c r="G128" s="138"/>
    </row>
    <row r="129" spans="7:7">
      <c r="G129" s="138"/>
    </row>
    <row r="130" spans="7:7">
      <c r="G130" s="138"/>
    </row>
    <row r="131" spans="7:7">
      <c r="G131" s="138"/>
    </row>
    <row r="132" spans="7:7">
      <c r="G132" s="138"/>
    </row>
    <row r="133" spans="7:7">
      <c r="G133" s="138"/>
    </row>
    <row r="134" spans="7:7">
      <c r="G134" s="138"/>
    </row>
    <row r="135" spans="7:7">
      <c r="G135" s="138"/>
    </row>
    <row r="136" spans="7:7">
      <c r="G136" s="138"/>
    </row>
    <row r="137" spans="7:7">
      <c r="G137" s="138"/>
    </row>
    <row r="138" spans="7:7">
      <c r="G138" s="138"/>
    </row>
    <row r="139" spans="7:7">
      <c r="G139" s="138"/>
    </row>
    <row r="140" spans="7:7">
      <c r="G140" s="138"/>
    </row>
    <row r="141" spans="7:7">
      <c r="G141" s="138"/>
    </row>
    <row r="142" spans="7:7">
      <c r="G142" s="138"/>
    </row>
    <row r="143" spans="7:7">
      <c r="G143" s="138"/>
    </row>
    <row r="144" spans="7:7">
      <c r="G144" s="138"/>
    </row>
    <row r="145" spans="7:7">
      <c r="G145" s="138"/>
    </row>
    <row r="146" spans="7:7">
      <c r="G146" s="138"/>
    </row>
    <row r="147" spans="7:7">
      <c r="G147" s="138"/>
    </row>
    <row r="148" spans="7:7">
      <c r="G148" s="138"/>
    </row>
    <row r="149" spans="7:7">
      <c r="G149" s="138"/>
    </row>
    <row r="150" spans="7:7">
      <c r="G150" s="138"/>
    </row>
    <row r="151" spans="7:7">
      <c r="G151" s="138"/>
    </row>
    <row r="152" spans="7:7">
      <c r="G152" s="138"/>
    </row>
    <row r="153" spans="7:7">
      <c r="G153" s="138"/>
    </row>
    <row r="154" spans="7:7">
      <c r="G154" s="138"/>
    </row>
    <row r="155" spans="7:7">
      <c r="G155" s="138"/>
    </row>
    <row r="156" spans="7:7">
      <c r="G156" s="138"/>
    </row>
    <row r="157" spans="7:7">
      <c r="G157" s="138"/>
    </row>
  </sheetData>
  <mergeCells count="145">
    <mergeCell ref="V51:X52"/>
    <mergeCell ref="V45:X46"/>
    <mergeCell ref="T51:U52"/>
    <mergeCell ref="T55:U56"/>
    <mergeCell ref="E57:E58"/>
    <mergeCell ref="E59:E64"/>
    <mergeCell ref="P59:P64"/>
    <mergeCell ref="O55:O56"/>
    <mergeCell ref="P49:P56"/>
    <mergeCell ref="F51:F52"/>
    <mergeCell ref="F57:F58"/>
    <mergeCell ref="O57:O58"/>
    <mergeCell ref="P57:P58"/>
    <mergeCell ref="F55:F56"/>
    <mergeCell ref="V61:X62"/>
    <mergeCell ref="R63:S64"/>
    <mergeCell ref="F63:F64"/>
    <mergeCell ref="O63:O64"/>
    <mergeCell ref="F59:F60"/>
    <mergeCell ref="O59:O60"/>
    <mergeCell ref="F61:F62"/>
    <mergeCell ref="O61:O62"/>
    <mergeCell ref="V57:X58"/>
    <mergeCell ref="V59:X60"/>
    <mergeCell ref="V55:X56"/>
    <mergeCell ref="V53:X54"/>
    <mergeCell ref="T57:U58"/>
    <mergeCell ref="Q59:Q64"/>
    <mergeCell ref="R61:S62"/>
    <mergeCell ref="T61:U62"/>
    <mergeCell ref="V63:X64"/>
    <mergeCell ref="T59:U60"/>
    <mergeCell ref="T65:U65"/>
    <mergeCell ref="T63:U64"/>
    <mergeCell ref="R65:S65"/>
    <mergeCell ref="R59:S60"/>
    <mergeCell ref="T53:U54"/>
    <mergeCell ref="E45:E46"/>
    <mergeCell ref="F39:F40"/>
    <mergeCell ref="F49:F50"/>
    <mergeCell ref="F47:F48"/>
    <mergeCell ref="F41:F42"/>
    <mergeCell ref="E49:E56"/>
    <mergeCell ref="O51:O52"/>
    <mergeCell ref="Q57:Q58"/>
    <mergeCell ref="R57:S58"/>
    <mergeCell ref="R51:S52"/>
    <mergeCell ref="R55:S56"/>
    <mergeCell ref="R53:S54"/>
    <mergeCell ref="O53:O54"/>
    <mergeCell ref="Q49:Q56"/>
    <mergeCell ref="R39:S40"/>
    <mergeCell ref="R45:S46"/>
    <mergeCell ref="R49:S50"/>
    <mergeCell ref="F53:F54"/>
    <mergeCell ref="O49:O50"/>
    <mergeCell ref="P47:P48"/>
    <mergeCell ref="O47:O48"/>
    <mergeCell ref="O43:O44"/>
    <mergeCell ref="Q45:Q46"/>
    <mergeCell ref="R47:S48"/>
    <mergeCell ref="A29:A34"/>
    <mergeCell ref="C31:C34"/>
    <mergeCell ref="B29:B34"/>
    <mergeCell ref="E31:E32"/>
    <mergeCell ref="Q47:Q48"/>
    <mergeCell ref="O39:O40"/>
    <mergeCell ref="E29:E30"/>
    <mergeCell ref="C29:C30"/>
    <mergeCell ref="D31:D32"/>
    <mergeCell ref="D33:D34"/>
    <mergeCell ref="E47:E48"/>
    <mergeCell ref="F45:F46"/>
    <mergeCell ref="F43:F44"/>
    <mergeCell ref="F29:F30"/>
    <mergeCell ref="F31:F32"/>
    <mergeCell ref="E37:E44"/>
    <mergeCell ref="D29:D30"/>
    <mergeCell ref="E33:E34"/>
    <mergeCell ref="F33:F34"/>
    <mergeCell ref="F37:F38"/>
    <mergeCell ref="P37:P44"/>
    <mergeCell ref="Q37:Q44"/>
    <mergeCell ref="P45:P46"/>
    <mergeCell ref="O45:O46"/>
    <mergeCell ref="AB29:AB30"/>
    <mergeCell ref="X29:X30"/>
    <mergeCell ref="Y29:Y30"/>
    <mergeCell ref="Z29:Z30"/>
    <mergeCell ref="AA29:AA30"/>
    <mergeCell ref="V36:X36"/>
    <mergeCell ref="W33:W34"/>
    <mergeCell ref="AB31:AB32"/>
    <mergeCell ref="T36:U36"/>
    <mergeCell ref="X31:X32"/>
    <mergeCell ref="U31:U32"/>
    <mergeCell ref="V31:V32"/>
    <mergeCell ref="Z31:Z32"/>
    <mergeCell ref="AA31:AA32"/>
    <mergeCell ref="AB33:AB34"/>
    <mergeCell ref="Y33:Y34"/>
    <mergeCell ref="Z33:Z34"/>
    <mergeCell ref="AA33:AA34"/>
    <mergeCell ref="Y31:Y32"/>
    <mergeCell ref="T49:U50"/>
    <mergeCell ref="T43:U44"/>
    <mergeCell ref="R41:S42"/>
    <mergeCell ref="R43:S44"/>
    <mergeCell ref="T45:U46"/>
    <mergeCell ref="T47:U48"/>
    <mergeCell ref="V47:X48"/>
    <mergeCell ref="V49:X50"/>
    <mergeCell ref="A1:AB1"/>
    <mergeCell ref="A2:AB2"/>
    <mergeCell ref="M7:O7"/>
    <mergeCell ref="M8:O8"/>
    <mergeCell ref="A3:AB3"/>
    <mergeCell ref="M6:O6"/>
    <mergeCell ref="R7:U7"/>
    <mergeCell ref="A4:Z4"/>
    <mergeCell ref="M5:O5"/>
    <mergeCell ref="S10:W10"/>
    <mergeCell ref="U29:U30"/>
    <mergeCell ref="V29:V30"/>
    <mergeCell ref="V27:X28"/>
    <mergeCell ref="W29:W30"/>
    <mergeCell ref="V43:X44"/>
    <mergeCell ref="T41:U42"/>
    <mergeCell ref="V39:X40"/>
    <mergeCell ref="T39:U40"/>
    <mergeCell ref="T37:U38"/>
    <mergeCell ref="V41:X42"/>
    <mergeCell ref="G27:G28"/>
    <mergeCell ref="H27:T27"/>
    <mergeCell ref="W31:W32"/>
    <mergeCell ref="V37:X38"/>
    <mergeCell ref="N35:N36"/>
    <mergeCell ref="H35:J35"/>
    <mergeCell ref="R36:S36"/>
    <mergeCell ref="O37:O38"/>
    <mergeCell ref="O41:O42"/>
    <mergeCell ref="R37:S38"/>
    <mergeCell ref="U33:U34"/>
    <mergeCell ref="X33:X34"/>
    <mergeCell ref="V33:V34"/>
  </mergeCells>
  <phoneticPr fontId="0" type="noConversion"/>
  <pageMargins left="0.25" right="0.21" top="0.2" bottom="0.19" header="0.2" footer="0.19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topLeftCell="A10" zoomScaleNormal="100" workbookViewId="0">
      <selection activeCell="U38" sqref="U38:U39"/>
    </sheetView>
  </sheetViews>
  <sheetFormatPr defaultRowHeight="12.75"/>
  <cols>
    <col min="1" max="1" width="14.140625" customWidth="1"/>
    <col min="2" max="2" width="13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7" width="7.5703125" customWidth="1"/>
    <col min="18" max="19" width="8.85546875" customWidth="1"/>
    <col min="20" max="20" width="5.140625" customWidth="1"/>
    <col min="21" max="21" width="8.85546875" customWidth="1"/>
    <col min="22" max="22" width="10" customWidth="1"/>
    <col min="23" max="23" width="10.140625" customWidth="1"/>
    <col min="24" max="24" width="12.7109375" customWidth="1"/>
    <col min="25" max="25" width="12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206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206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196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195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44</v>
      </c>
      <c r="K21" s="168">
        <v>46</v>
      </c>
      <c r="L21" s="168">
        <v>48</v>
      </c>
      <c r="M21" s="168">
        <v>50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180</v>
      </c>
      <c r="I22" s="238"/>
      <c r="J22" s="188">
        <v>1</v>
      </c>
      <c r="K22" s="188">
        <v>2</v>
      </c>
      <c r="L22" s="188">
        <v>2</v>
      </c>
      <c r="M22" s="188">
        <v>2</v>
      </c>
      <c r="N22" s="188"/>
      <c r="O22" s="240">
        <f>SUM(J22:N22)</f>
        <v>7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199</v>
      </c>
      <c r="I23" s="241"/>
      <c r="J23" s="168">
        <v>1</v>
      </c>
      <c r="K23" s="168">
        <v>2</v>
      </c>
      <c r="L23" s="242">
        <v>2</v>
      </c>
      <c r="M23" s="188">
        <v>0</v>
      </c>
      <c r="N23" s="188"/>
      <c r="O23" s="242">
        <f>SUM(J23:N23)</f>
        <v>5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7.2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6.2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198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212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44</v>
      </c>
      <c r="I29" s="200">
        <v>46</v>
      </c>
      <c r="J29" s="200">
        <v>48</v>
      </c>
      <c r="K29" s="200">
        <v>50</v>
      </c>
      <c r="L29" s="200"/>
      <c r="M29" s="200"/>
      <c r="N29" s="201"/>
      <c r="O29" s="203"/>
      <c r="P29" s="203"/>
      <c r="Q29" s="203"/>
      <c r="R29" s="195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49.5" customHeight="1">
      <c r="A30" s="809" t="s">
        <v>197</v>
      </c>
      <c r="B30" s="812">
        <v>88949</v>
      </c>
      <c r="C30" s="805">
        <v>4</v>
      </c>
      <c r="D30" s="810" t="s">
        <v>205</v>
      </c>
      <c r="E30" s="805"/>
      <c r="F30" s="805"/>
      <c r="G30" s="200" t="s">
        <v>180</v>
      </c>
      <c r="H30" s="202">
        <v>1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4171</v>
      </c>
      <c r="T30" s="822"/>
      <c r="U30" s="818">
        <v>4737</v>
      </c>
      <c r="V30" s="805">
        <v>567</v>
      </c>
      <c r="W30" s="805">
        <f>V30*R30</f>
        <v>6804</v>
      </c>
      <c r="X30" s="820">
        <f>V30*J25</f>
        <v>3515.4</v>
      </c>
      <c r="Y30" s="820">
        <f>V30*J24</f>
        <v>4082.4</v>
      </c>
    </row>
    <row r="31" spans="1:25" s="197" customFormat="1" ht="50.25" customHeight="1">
      <c r="A31" s="809"/>
      <c r="B31" s="812"/>
      <c r="C31" s="805"/>
      <c r="D31" s="811"/>
      <c r="E31" s="805"/>
      <c r="F31" s="805"/>
      <c r="G31" s="200" t="s">
        <v>199</v>
      </c>
      <c r="H31" s="200">
        <v>1</v>
      </c>
      <c r="I31" s="200">
        <v>2</v>
      </c>
      <c r="J31" s="203">
        <v>2</v>
      </c>
      <c r="K31" s="200">
        <v>0</v>
      </c>
      <c r="L31" s="210"/>
      <c r="M31" s="210"/>
      <c r="N31" s="202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ht="24.95" customHeight="1">
      <c r="A32" s="272"/>
      <c r="B32" s="273"/>
      <c r="C32" s="164"/>
      <c r="D32" s="164"/>
      <c r="E32" s="164"/>
      <c r="F32" s="164"/>
      <c r="G32" s="164"/>
      <c r="H32" s="169"/>
      <c r="I32" s="169"/>
      <c r="J32" s="263"/>
      <c r="K32" s="169"/>
      <c r="L32" s="191"/>
      <c r="M32" s="191"/>
      <c r="N32" s="164"/>
      <c r="O32" s="164"/>
      <c r="P32" s="274"/>
      <c r="Q32" s="274"/>
      <c r="R32" s="274"/>
      <c r="S32" s="164"/>
      <c r="T32" s="165"/>
      <c r="U32" s="275"/>
      <c r="V32" s="164">
        <f>SUM(V30:V31)</f>
        <v>567</v>
      </c>
      <c r="W32" s="164">
        <f>SUM(W30:W31)</f>
        <v>6804</v>
      </c>
      <c r="X32" s="276">
        <f>SUM(X30:X31)</f>
        <v>3515.4</v>
      </c>
      <c r="Y32" s="276">
        <f>SUM(Y30:Y31)</f>
        <v>4082.4</v>
      </c>
    </row>
    <row r="33" spans="1:21">
      <c r="G33" s="138"/>
      <c r="P33" s="771" t="s">
        <v>149</v>
      </c>
      <c r="Q33" s="771"/>
      <c r="R33" s="771"/>
    </row>
    <row r="34" spans="1:21" ht="24">
      <c r="A34" s="138"/>
      <c r="B34" s="139"/>
      <c r="C34" s="138"/>
      <c r="D34" s="138"/>
      <c r="E34" s="61"/>
      <c r="F34" s="61"/>
      <c r="G34" s="77"/>
      <c r="H34" s="784" t="s">
        <v>82</v>
      </c>
      <c r="I34" s="785"/>
      <c r="J34" s="786"/>
      <c r="K34" s="72"/>
      <c r="L34" s="72"/>
      <c r="M34" s="72"/>
      <c r="N34" s="787" t="s">
        <v>141</v>
      </c>
      <c r="O34" s="72" t="s">
        <v>189</v>
      </c>
      <c r="P34" s="135" t="s">
        <v>180</v>
      </c>
      <c r="Q34" s="261" t="s">
        <v>199</v>
      </c>
      <c r="R34" s="264" t="s">
        <v>83</v>
      </c>
      <c r="S34" s="265" t="s">
        <v>183</v>
      </c>
      <c r="T34" s="819" t="s">
        <v>184</v>
      </c>
      <c r="U34" s="819"/>
    </row>
    <row r="35" spans="1:21" s="197" customFormat="1" ht="24.95" customHeight="1">
      <c r="A35" s="214" t="s">
        <v>42</v>
      </c>
      <c r="B35" s="214"/>
      <c r="C35" s="216">
        <f>W32</f>
        <v>6804</v>
      </c>
      <c r="D35" s="214" t="s">
        <v>15</v>
      </c>
      <c r="E35" s="285"/>
      <c r="F35" s="286"/>
      <c r="G35" s="286"/>
      <c r="H35" s="200">
        <v>44</v>
      </c>
      <c r="I35" s="200">
        <v>46</v>
      </c>
      <c r="J35" s="200">
        <v>48</v>
      </c>
      <c r="K35" s="200">
        <v>50</v>
      </c>
      <c r="L35" s="200"/>
      <c r="M35" s="200"/>
      <c r="N35" s="788"/>
      <c r="O35" s="210" t="s">
        <v>121</v>
      </c>
      <c r="P35" s="200"/>
      <c r="Q35" s="282"/>
      <c r="R35" s="282"/>
      <c r="S35" s="287"/>
      <c r="T35" s="804"/>
      <c r="U35" s="804"/>
    </row>
    <row r="36" spans="1:21" s="197" customFormat="1" ht="24.95" customHeight="1">
      <c r="A36" s="214"/>
      <c r="B36" s="214"/>
      <c r="C36" s="216"/>
      <c r="D36" s="214"/>
      <c r="E36" s="803">
        <v>1</v>
      </c>
      <c r="F36" s="807" t="s">
        <v>56</v>
      </c>
      <c r="G36" s="210" t="s">
        <v>180</v>
      </c>
      <c r="H36" s="210">
        <v>875</v>
      </c>
      <c r="I36" s="210">
        <v>1750</v>
      </c>
      <c r="J36" s="210">
        <v>1750</v>
      </c>
      <c r="K36" s="210">
        <v>1750</v>
      </c>
      <c r="L36" s="210"/>
      <c r="M36" s="210"/>
      <c r="N36" s="211">
        <f>H36+I36+J36+K36</f>
        <v>6125</v>
      </c>
      <c r="O36" s="803">
        <f>N36+N37+N38+N39</f>
        <v>14820</v>
      </c>
      <c r="P36" s="805"/>
      <c r="Q36" s="804"/>
      <c r="R36" s="804"/>
      <c r="S36" s="804"/>
      <c r="T36" s="804">
        <v>14820</v>
      </c>
      <c r="U36" s="804"/>
    </row>
    <row r="37" spans="1:21" s="197" customFormat="1" ht="24.95" customHeight="1">
      <c r="A37" s="214"/>
      <c r="B37" s="214"/>
      <c r="C37" s="216"/>
      <c r="D37" s="214"/>
      <c r="E37" s="803"/>
      <c r="F37" s="808"/>
      <c r="G37" s="289" t="s">
        <v>199</v>
      </c>
      <c r="H37" s="210">
        <v>875</v>
      </c>
      <c r="I37" s="210">
        <v>1750</v>
      </c>
      <c r="J37" s="210">
        <v>1750</v>
      </c>
      <c r="K37" s="210">
        <v>0</v>
      </c>
      <c r="L37" s="210"/>
      <c r="M37" s="210"/>
      <c r="N37" s="211">
        <f>H37+I37+J37+K37</f>
        <v>4375</v>
      </c>
      <c r="O37" s="803"/>
      <c r="P37" s="805"/>
      <c r="Q37" s="804"/>
      <c r="R37" s="804"/>
      <c r="S37" s="804"/>
      <c r="T37" s="804"/>
      <c r="U37" s="804"/>
    </row>
    <row r="38" spans="1:21" s="197" customFormat="1" ht="24.95" customHeight="1">
      <c r="A38" s="214"/>
      <c r="B38" s="214"/>
      <c r="C38" s="216"/>
      <c r="D38" s="214"/>
      <c r="E38" s="803"/>
      <c r="F38" s="807" t="s">
        <v>77</v>
      </c>
      <c r="G38" s="210" t="s">
        <v>180</v>
      </c>
      <c r="H38" s="210">
        <v>360</v>
      </c>
      <c r="I38" s="210">
        <v>720</v>
      </c>
      <c r="J38" s="210">
        <v>720</v>
      </c>
      <c r="K38" s="210">
        <v>720</v>
      </c>
      <c r="L38" s="210"/>
      <c r="M38" s="210"/>
      <c r="N38" s="211">
        <f>H38+I38+J38+K38</f>
        <v>2520</v>
      </c>
      <c r="O38" s="803"/>
      <c r="P38" s="805"/>
      <c r="Q38" s="804"/>
      <c r="R38" s="804"/>
      <c r="S38" s="804"/>
      <c r="T38" s="804"/>
      <c r="U38" s="804"/>
    </row>
    <row r="39" spans="1:21" s="197" customFormat="1" ht="24.95" customHeight="1">
      <c r="A39" s="214"/>
      <c r="B39" s="214"/>
      <c r="C39" s="216"/>
      <c r="D39" s="214"/>
      <c r="E39" s="803"/>
      <c r="F39" s="808"/>
      <c r="G39" s="289" t="s">
        <v>199</v>
      </c>
      <c r="H39" s="210">
        <v>360</v>
      </c>
      <c r="I39" s="210">
        <v>720</v>
      </c>
      <c r="J39" s="210">
        <v>720</v>
      </c>
      <c r="K39" s="210">
        <v>0</v>
      </c>
      <c r="L39" s="210"/>
      <c r="M39" s="210"/>
      <c r="N39" s="211">
        <f>H39+I39+J39+K39</f>
        <v>1800</v>
      </c>
      <c r="O39" s="803"/>
      <c r="P39" s="805"/>
      <c r="Q39" s="804"/>
      <c r="R39" s="804"/>
      <c r="S39" s="804"/>
      <c r="T39" s="804"/>
      <c r="U39" s="804"/>
    </row>
    <row r="40" spans="1:21" s="197" customFormat="1" ht="24.95" customHeight="1">
      <c r="A40" s="176" t="s">
        <v>21</v>
      </c>
      <c r="B40" s="176"/>
      <c r="C40" s="290">
        <f>X32</f>
        <v>3515.4</v>
      </c>
      <c r="D40" s="214" t="s">
        <v>22</v>
      </c>
      <c r="E40" s="803">
        <v>3</v>
      </c>
      <c r="F40" s="807" t="s">
        <v>85</v>
      </c>
      <c r="G40" s="210" t="s">
        <v>180</v>
      </c>
      <c r="H40" s="210">
        <v>117</v>
      </c>
      <c r="I40" s="210">
        <v>234</v>
      </c>
      <c r="J40" s="210">
        <v>234</v>
      </c>
      <c r="K40" s="210">
        <v>234</v>
      </c>
      <c r="L40" s="210"/>
      <c r="M40" s="210"/>
      <c r="N40" s="211">
        <f>H40+I40+J40+K40</f>
        <v>819</v>
      </c>
      <c r="O40" s="803">
        <f>N40+N41</f>
        <v>1404</v>
      </c>
      <c r="P40" s="805"/>
      <c r="Q40" s="804"/>
      <c r="R40" s="804"/>
      <c r="S40" s="804"/>
      <c r="T40" s="804">
        <v>1404</v>
      </c>
      <c r="U40" s="804"/>
    </row>
    <row r="41" spans="1:21" s="197" customFormat="1" ht="24.95" customHeight="1">
      <c r="A41" s="176" t="s">
        <v>23</v>
      </c>
      <c r="B41" s="176"/>
      <c r="C41" s="291">
        <f>Y32</f>
        <v>4082.4</v>
      </c>
      <c r="D41" s="214" t="s">
        <v>22</v>
      </c>
      <c r="E41" s="803"/>
      <c r="F41" s="808"/>
      <c r="G41" s="289" t="s">
        <v>199</v>
      </c>
      <c r="H41" s="210">
        <v>117</v>
      </c>
      <c r="I41" s="210">
        <v>234</v>
      </c>
      <c r="J41" s="210">
        <v>234</v>
      </c>
      <c r="K41" s="210">
        <v>0</v>
      </c>
      <c r="L41" s="210"/>
      <c r="M41" s="210"/>
      <c r="N41" s="211">
        <f>SUM(H41:M41)</f>
        <v>585</v>
      </c>
      <c r="O41" s="803"/>
      <c r="P41" s="805"/>
      <c r="Q41" s="804"/>
      <c r="R41" s="804"/>
      <c r="S41" s="804"/>
      <c r="T41" s="804"/>
      <c r="U41" s="804"/>
    </row>
    <row r="42" spans="1:21" s="197" customFormat="1" ht="24.95" customHeight="1">
      <c r="A42" s="176" t="s">
        <v>43</v>
      </c>
      <c r="B42" s="176"/>
      <c r="C42" s="217">
        <v>15.42</v>
      </c>
      <c r="D42" s="214" t="s">
        <v>45</v>
      </c>
      <c r="E42" s="803">
        <v>4</v>
      </c>
      <c r="F42" s="807" t="s">
        <v>59</v>
      </c>
      <c r="G42" s="210" t="s">
        <v>180</v>
      </c>
      <c r="H42" s="210">
        <v>1430</v>
      </c>
      <c r="I42" s="210">
        <v>2860</v>
      </c>
      <c r="J42" s="210">
        <v>2860</v>
      </c>
      <c r="K42" s="210">
        <v>2860</v>
      </c>
      <c r="L42" s="210"/>
      <c r="M42" s="210"/>
      <c r="N42" s="211">
        <f t="shared" ref="N42:N51" si="0">H42+I42+J42+K42</f>
        <v>10010</v>
      </c>
      <c r="O42" s="803">
        <f>N42+N43+N44+N45+N46+N47</f>
        <v>28728</v>
      </c>
      <c r="P42" s="805">
        <v>3969</v>
      </c>
      <c r="Q42" s="804">
        <v>2835</v>
      </c>
      <c r="R42" s="804">
        <f>SUM(P42:Q42)</f>
        <v>6804</v>
      </c>
      <c r="S42" s="804">
        <v>567</v>
      </c>
      <c r="T42" s="804">
        <v>21924</v>
      </c>
      <c r="U42" s="804"/>
    </row>
    <row r="43" spans="1:21" s="197" customFormat="1" ht="24.95" customHeight="1">
      <c r="A43" s="214"/>
      <c r="B43" s="214"/>
      <c r="C43" s="217"/>
      <c r="D43" s="217"/>
      <c r="E43" s="803"/>
      <c r="F43" s="808"/>
      <c r="G43" s="289" t="s">
        <v>199</v>
      </c>
      <c r="H43" s="210">
        <v>1430</v>
      </c>
      <c r="I43" s="210">
        <v>2860</v>
      </c>
      <c r="J43" s="210">
        <v>2860</v>
      </c>
      <c r="K43" s="210">
        <v>0</v>
      </c>
      <c r="L43" s="210"/>
      <c r="M43" s="210"/>
      <c r="N43" s="211">
        <f t="shared" si="0"/>
        <v>7150</v>
      </c>
      <c r="O43" s="803"/>
      <c r="P43" s="805"/>
      <c r="Q43" s="804"/>
      <c r="R43" s="804"/>
      <c r="S43" s="804"/>
      <c r="T43" s="804"/>
      <c r="U43" s="804"/>
    </row>
    <row r="44" spans="1:21" s="197" customFormat="1" ht="24.95" customHeight="1">
      <c r="A44" s="214"/>
      <c r="B44" s="214"/>
      <c r="C44" s="217"/>
      <c r="D44" s="217"/>
      <c r="E44" s="803"/>
      <c r="F44" s="807" t="s">
        <v>159</v>
      </c>
      <c r="G44" s="210" t="s">
        <v>180</v>
      </c>
      <c r="H44" s="210">
        <v>590</v>
      </c>
      <c r="I44" s="210">
        <v>1180</v>
      </c>
      <c r="J44" s="210">
        <v>1180</v>
      </c>
      <c r="K44" s="210">
        <v>1180</v>
      </c>
      <c r="L44" s="210"/>
      <c r="M44" s="210"/>
      <c r="N44" s="211">
        <f t="shared" si="0"/>
        <v>4130</v>
      </c>
      <c r="O44" s="803"/>
      <c r="P44" s="805"/>
      <c r="Q44" s="804"/>
      <c r="R44" s="804"/>
      <c r="S44" s="804"/>
      <c r="T44" s="804"/>
      <c r="U44" s="804"/>
    </row>
    <row r="45" spans="1:21" s="197" customFormat="1" ht="24.95" customHeight="1">
      <c r="A45" s="214"/>
      <c r="B45" s="214"/>
      <c r="C45" s="217"/>
      <c r="D45" s="217"/>
      <c r="E45" s="803"/>
      <c r="F45" s="808"/>
      <c r="G45" s="289" t="s">
        <v>199</v>
      </c>
      <c r="H45" s="210">
        <v>590</v>
      </c>
      <c r="I45" s="210">
        <v>1180</v>
      </c>
      <c r="J45" s="210">
        <v>1180</v>
      </c>
      <c r="K45" s="210">
        <v>0</v>
      </c>
      <c r="L45" s="210"/>
      <c r="M45" s="210"/>
      <c r="N45" s="211">
        <f t="shared" si="0"/>
        <v>2950</v>
      </c>
      <c r="O45" s="803"/>
      <c r="P45" s="805"/>
      <c r="Q45" s="804"/>
      <c r="R45" s="804"/>
      <c r="S45" s="804"/>
      <c r="T45" s="804"/>
      <c r="U45" s="804"/>
    </row>
    <row r="46" spans="1:21" s="197" customFormat="1" ht="24.95" customHeight="1">
      <c r="A46" s="214"/>
      <c r="B46" s="214"/>
      <c r="C46" s="217"/>
      <c r="D46" s="217"/>
      <c r="E46" s="803"/>
      <c r="F46" s="807" t="s">
        <v>160</v>
      </c>
      <c r="G46" s="210" t="s">
        <v>180</v>
      </c>
      <c r="H46" s="210">
        <v>374</v>
      </c>
      <c r="I46" s="210">
        <v>748</v>
      </c>
      <c r="J46" s="210">
        <v>748</v>
      </c>
      <c r="K46" s="210">
        <v>748</v>
      </c>
      <c r="L46" s="210"/>
      <c r="M46" s="210"/>
      <c r="N46" s="211">
        <f t="shared" si="0"/>
        <v>2618</v>
      </c>
      <c r="O46" s="803"/>
      <c r="P46" s="805"/>
      <c r="Q46" s="804"/>
      <c r="R46" s="804"/>
      <c r="S46" s="804"/>
      <c r="T46" s="804"/>
      <c r="U46" s="804"/>
    </row>
    <row r="47" spans="1:21" s="197" customFormat="1" ht="24.95" customHeight="1">
      <c r="A47" s="214"/>
      <c r="B47" s="214"/>
      <c r="C47" s="217"/>
      <c r="D47" s="217"/>
      <c r="E47" s="803"/>
      <c r="F47" s="808"/>
      <c r="G47" s="289" t="s">
        <v>199</v>
      </c>
      <c r="H47" s="210">
        <v>374</v>
      </c>
      <c r="I47" s="210">
        <v>748</v>
      </c>
      <c r="J47" s="210">
        <v>748</v>
      </c>
      <c r="K47" s="210">
        <v>0</v>
      </c>
      <c r="L47" s="210"/>
      <c r="M47" s="210"/>
      <c r="N47" s="211">
        <f t="shared" si="0"/>
        <v>1870</v>
      </c>
      <c r="O47" s="803"/>
      <c r="P47" s="805"/>
      <c r="Q47" s="804"/>
      <c r="R47" s="804"/>
      <c r="S47" s="804"/>
      <c r="T47" s="804"/>
      <c r="U47" s="804"/>
    </row>
    <row r="48" spans="1:21" s="197" customFormat="1" ht="24.95" customHeight="1">
      <c r="A48" s="214"/>
      <c r="B48" s="214"/>
      <c r="C48" s="217"/>
      <c r="D48" s="217"/>
      <c r="E48" s="803">
        <v>7</v>
      </c>
      <c r="F48" s="807" t="s">
        <v>78</v>
      </c>
      <c r="G48" s="210" t="s">
        <v>180</v>
      </c>
      <c r="H48" s="210">
        <v>496</v>
      </c>
      <c r="I48" s="210">
        <v>992</v>
      </c>
      <c r="J48" s="210">
        <v>992</v>
      </c>
      <c r="K48" s="210">
        <v>992</v>
      </c>
      <c r="L48" s="210"/>
      <c r="M48" s="210"/>
      <c r="N48" s="211">
        <f t="shared" si="0"/>
        <v>3472</v>
      </c>
      <c r="O48" s="803">
        <f>N48+N49+N50+N51</f>
        <v>11892</v>
      </c>
      <c r="P48" s="805"/>
      <c r="Q48" s="806"/>
      <c r="R48" s="806"/>
      <c r="S48" s="804"/>
      <c r="T48" s="804">
        <v>11892</v>
      </c>
      <c r="U48" s="804"/>
    </row>
    <row r="49" spans="1:21" s="197" customFormat="1" ht="24.95" customHeight="1">
      <c r="A49" s="214"/>
      <c r="B49" s="214"/>
      <c r="C49" s="217"/>
      <c r="D49" s="217"/>
      <c r="E49" s="803"/>
      <c r="F49" s="808"/>
      <c r="G49" s="289" t="s">
        <v>199</v>
      </c>
      <c r="H49" s="210">
        <v>496</v>
      </c>
      <c r="I49" s="210">
        <v>992</v>
      </c>
      <c r="J49" s="210">
        <v>992</v>
      </c>
      <c r="K49" s="210">
        <v>0</v>
      </c>
      <c r="L49" s="210"/>
      <c r="M49" s="210"/>
      <c r="N49" s="211">
        <f t="shared" si="0"/>
        <v>2480</v>
      </c>
      <c r="O49" s="803"/>
      <c r="P49" s="805"/>
      <c r="Q49" s="806"/>
      <c r="R49" s="806"/>
      <c r="S49" s="804"/>
      <c r="T49" s="804"/>
      <c r="U49" s="804"/>
    </row>
    <row r="50" spans="1:21" s="197" customFormat="1" ht="24.95" customHeight="1">
      <c r="A50" s="214"/>
      <c r="B50" s="214"/>
      <c r="C50" s="217"/>
      <c r="D50" s="217"/>
      <c r="E50" s="803"/>
      <c r="F50" s="807" t="s">
        <v>127</v>
      </c>
      <c r="G50" s="210" t="s">
        <v>180</v>
      </c>
      <c r="H50" s="210">
        <v>495</v>
      </c>
      <c r="I50" s="210">
        <v>990</v>
      </c>
      <c r="J50" s="210">
        <v>990</v>
      </c>
      <c r="K50" s="210">
        <v>990</v>
      </c>
      <c r="L50" s="210"/>
      <c r="M50" s="210"/>
      <c r="N50" s="211">
        <f t="shared" si="0"/>
        <v>3465</v>
      </c>
      <c r="O50" s="803"/>
      <c r="P50" s="805"/>
      <c r="Q50" s="806"/>
      <c r="R50" s="806"/>
      <c r="S50" s="804"/>
      <c r="T50" s="804"/>
      <c r="U50" s="804"/>
    </row>
    <row r="51" spans="1:21" s="197" customFormat="1" ht="24.95" customHeight="1">
      <c r="E51" s="803"/>
      <c r="F51" s="808"/>
      <c r="G51" s="289" t="s">
        <v>199</v>
      </c>
      <c r="H51" s="210">
        <v>495</v>
      </c>
      <c r="I51" s="210">
        <v>990</v>
      </c>
      <c r="J51" s="210">
        <v>990</v>
      </c>
      <c r="K51" s="210">
        <v>0</v>
      </c>
      <c r="L51" s="210"/>
      <c r="M51" s="210"/>
      <c r="N51" s="211">
        <f t="shared" si="0"/>
        <v>2475</v>
      </c>
      <c r="O51" s="803"/>
      <c r="P51" s="805"/>
      <c r="Q51" s="806"/>
      <c r="R51" s="806"/>
      <c r="S51" s="804"/>
      <c r="T51" s="804"/>
      <c r="U51" s="804"/>
    </row>
    <row r="52" spans="1:21" ht="14.25" customHeight="1">
      <c r="G52" s="138"/>
      <c r="O52" s="193">
        <f t="shared" ref="O52:T52" si="1">SUM(O36:O51)</f>
        <v>56844</v>
      </c>
      <c r="P52" s="193">
        <f t="shared" si="1"/>
        <v>3969</v>
      </c>
      <c r="Q52" s="193">
        <f t="shared" si="1"/>
        <v>2835</v>
      </c>
      <c r="R52" s="193">
        <f t="shared" si="1"/>
        <v>6804</v>
      </c>
      <c r="S52" s="193">
        <f t="shared" si="1"/>
        <v>567</v>
      </c>
      <c r="T52" s="823">
        <f t="shared" si="1"/>
        <v>50040</v>
      </c>
      <c r="U52" s="823"/>
    </row>
    <row r="53" spans="1:21">
      <c r="G53" s="138"/>
    </row>
    <row r="54" spans="1:21">
      <c r="G54" s="138"/>
    </row>
    <row r="55" spans="1:21">
      <c r="G55" s="138"/>
    </row>
    <row r="56" spans="1:21">
      <c r="G56" s="138"/>
    </row>
    <row r="57" spans="1:21">
      <c r="G57" s="138"/>
    </row>
    <row r="58" spans="1:21">
      <c r="G58" s="138"/>
    </row>
    <row r="59" spans="1:21">
      <c r="G59" s="138"/>
    </row>
    <row r="60" spans="1:21">
      <c r="G60" s="138"/>
    </row>
    <row r="61" spans="1:21">
      <c r="G61" s="138"/>
    </row>
    <row r="62" spans="1:21">
      <c r="G62" s="138"/>
    </row>
    <row r="63" spans="1:21">
      <c r="G63" s="138"/>
    </row>
    <row r="64" spans="1:21">
      <c r="G64" s="138"/>
    </row>
    <row r="65" spans="7:7">
      <c r="G65" s="138"/>
    </row>
    <row r="66" spans="7:7">
      <c r="G66" s="138"/>
    </row>
    <row r="67" spans="7:7">
      <c r="G67" s="138"/>
    </row>
    <row r="68" spans="7:7">
      <c r="G68" s="138"/>
    </row>
  </sheetData>
  <mergeCells count="69">
    <mergeCell ref="T52:U52"/>
    <mergeCell ref="T40:U41"/>
    <mergeCell ref="T42:U47"/>
    <mergeCell ref="T48:U51"/>
    <mergeCell ref="F50:F51"/>
    <mergeCell ref="F48:F49"/>
    <mergeCell ref="R42:R47"/>
    <mergeCell ref="R40:R41"/>
    <mergeCell ref="S40:S41"/>
    <mergeCell ref="A1:Y1"/>
    <mergeCell ref="A2:Y2"/>
    <mergeCell ref="M7:N7"/>
    <mergeCell ref="M8:N8"/>
    <mergeCell ref="A3:Y3"/>
    <mergeCell ref="M6:N6"/>
    <mergeCell ref="O7:R7"/>
    <mergeCell ref="A4:W4"/>
    <mergeCell ref="M5:N5"/>
    <mergeCell ref="F30:F31"/>
    <mergeCell ref="P33:R33"/>
    <mergeCell ref="X30:X31"/>
    <mergeCell ref="Y30:Y31"/>
    <mergeCell ref="S30:S31"/>
    <mergeCell ref="W30:W31"/>
    <mergeCell ref="R30:R31"/>
    <mergeCell ref="T30:T31"/>
    <mergeCell ref="U30:U31"/>
    <mergeCell ref="V30:V31"/>
    <mergeCell ref="G28:G29"/>
    <mergeCell ref="H28:Q28"/>
    <mergeCell ref="P10:T10"/>
    <mergeCell ref="S28:U29"/>
    <mergeCell ref="T34:U34"/>
    <mergeCell ref="H34:J34"/>
    <mergeCell ref="N34:N35"/>
    <mergeCell ref="T35:U35"/>
    <mergeCell ref="T36:U39"/>
    <mergeCell ref="F38:F39"/>
    <mergeCell ref="F40:F41"/>
    <mergeCell ref="E36:E39"/>
    <mergeCell ref="E40:E41"/>
    <mergeCell ref="O36:O39"/>
    <mergeCell ref="F36:F37"/>
    <mergeCell ref="Q36:Q39"/>
    <mergeCell ref="R36:R39"/>
    <mergeCell ref="S36:S39"/>
    <mergeCell ref="Q40:Q41"/>
    <mergeCell ref="O40:O41"/>
    <mergeCell ref="P36:P39"/>
    <mergeCell ref="P40:P41"/>
    <mergeCell ref="A30:A31"/>
    <mergeCell ref="D30:D31"/>
    <mergeCell ref="E30:E31"/>
    <mergeCell ref="B30:B31"/>
    <mergeCell ref="C30:C31"/>
    <mergeCell ref="E48:E51"/>
    <mergeCell ref="S42:S47"/>
    <mergeCell ref="P48:P51"/>
    <mergeCell ref="Q48:Q51"/>
    <mergeCell ref="R48:R51"/>
    <mergeCell ref="S48:S51"/>
    <mergeCell ref="F42:F43"/>
    <mergeCell ref="E42:E47"/>
    <mergeCell ref="O42:O47"/>
    <mergeCell ref="P42:P47"/>
    <mergeCell ref="Q42:Q47"/>
    <mergeCell ref="O48:O51"/>
    <mergeCell ref="F44:F45"/>
    <mergeCell ref="F46:F47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71"/>
  <sheetViews>
    <sheetView topLeftCell="A17" zoomScaleNormal="100" workbookViewId="0">
      <selection activeCell="G26" sqref="G26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8" customWidth="1"/>
    <col min="6" max="6" width="9.7109375" customWidth="1"/>
    <col min="7" max="7" width="12.5703125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8.42578125" customWidth="1"/>
    <col min="15" max="15" width="14" customWidth="1"/>
    <col min="16" max="16" width="4.42578125" customWidth="1"/>
    <col min="17" max="17" width="11.140625" customWidth="1"/>
    <col min="18" max="18" width="3.7109375" customWidth="1"/>
    <col min="19" max="19" width="7.7109375" customWidth="1"/>
    <col min="20" max="20" width="5.85546875" customWidth="1"/>
    <col min="21" max="21" width="5.140625" customWidth="1"/>
    <col min="22" max="22" width="6.28515625" customWidth="1"/>
    <col min="23" max="23" width="8.28515625" customWidth="1"/>
    <col min="24" max="24" width="8.42578125" customWidth="1"/>
    <col min="25" max="25" width="9.5703125" customWidth="1"/>
    <col min="26" max="26" width="9.7109375" customWidth="1"/>
  </cols>
  <sheetData>
    <row r="1" spans="1:26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</row>
    <row r="2" spans="1:26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</row>
    <row r="3" spans="1:26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spans="1:26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2"/>
      <c r="Z4" s="2"/>
    </row>
    <row r="5" spans="1:26" ht="13.5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8"/>
      <c r="Q5" s="5"/>
      <c r="R5" s="7"/>
      <c r="S5" s="7"/>
      <c r="T5" s="7"/>
      <c r="U5" s="7"/>
      <c r="V5" s="7"/>
      <c r="W5" s="9"/>
      <c r="X5" s="3" t="s">
        <v>20</v>
      </c>
      <c r="Y5" s="8"/>
      <c r="Z5" s="10"/>
    </row>
    <row r="6" spans="1:26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8"/>
      <c r="Q6" s="13"/>
      <c r="R6" s="13"/>
      <c r="S6" s="13"/>
      <c r="T6" s="13"/>
      <c r="U6" s="7"/>
      <c r="V6" s="7"/>
      <c r="W6" s="19"/>
      <c r="X6" s="20"/>
      <c r="Y6" s="18"/>
      <c r="Z6" s="19"/>
    </row>
    <row r="7" spans="1:26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798"/>
      <c r="Q7" s="792"/>
      <c r="R7" s="792"/>
      <c r="S7" s="792"/>
      <c r="T7" s="27"/>
      <c r="U7" s="7"/>
      <c r="V7" s="7"/>
      <c r="W7" s="29"/>
      <c r="X7" s="30" t="s">
        <v>163</v>
      </c>
      <c r="Y7" s="26"/>
      <c r="Z7" s="29"/>
    </row>
    <row r="8" spans="1:26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5" t="s">
        <v>64</v>
      </c>
      <c r="Q8" s="7"/>
      <c r="R8" s="7"/>
      <c r="S8" s="7"/>
      <c r="T8" s="7"/>
      <c r="U8" s="7"/>
      <c r="V8" s="112"/>
      <c r="W8" s="112"/>
      <c r="X8" s="6"/>
      <c r="Y8" s="6"/>
      <c r="Z8" s="9"/>
    </row>
    <row r="9" spans="1:26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38" t="s">
        <v>65</v>
      </c>
      <c r="Q9" s="15"/>
      <c r="R9" s="15"/>
      <c r="S9" s="15"/>
      <c r="T9" s="15"/>
      <c r="U9" s="15"/>
      <c r="V9" s="36"/>
      <c r="W9" s="36"/>
      <c r="X9" s="13"/>
      <c r="Y9" s="13"/>
      <c r="Z9" s="57"/>
    </row>
    <row r="10" spans="1:26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44"/>
      <c r="Q10" s="801"/>
      <c r="R10" s="801"/>
      <c r="S10" s="801"/>
      <c r="T10" s="801"/>
      <c r="U10" s="801"/>
      <c r="V10" s="43"/>
      <c r="W10" s="43" t="s">
        <v>164</v>
      </c>
      <c r="X10" s="43"/>
      <c r="Y10" s="43"/>
      <c r="Z10" s="121"/>
    </row>
    <row r="11" spans="1:26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2"/>
      <c r="Q11" s="15" t="s">
        <v>40</v>
      </c>
      <c r="R11" s="18"/>
      <c r="S11" s="15"/>
      <c r="T11" s="15"/>
      <c r="U11" s="15"/>
      <c r="V11" s="15"/>
      <c r="W11" s="15"/>
      <c r="X11" s="46"/>
      <c r="Y11" s="46"/>
      <c r="Z11" s="47"/>
    </row>
    <row r="12" spans="1:26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 t="s">
        <v>30</v>
      </c>
      <c r="R12" s="15"/>
      <c r="S12" s="18"/>
      <c r="T12" s="15"/>
      <c r="U12" s="15"/>
      <c r="V12" s="15"/>
      <c r="W12" s="15"/>
      <c r="X12" s="15"/>
      <c r="Y12" s="13"/>
      <c r="Z12" s="57"/>
    </row>
    <row r="13" spans="1:26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 t="s">
        <v>76</v>
      </c>
      <c r="R13" s="15"/>
      <c r="S13" s="15"/>
      <c r="T13" s="15"/>
      <c r="U13" s="15"/>
      <c r="V13" s="15"/>
      <c r="W13" s="15"/>
      <c r="X13" s="18"/>
      <c r="Y13" s="15"/>
      <c r="Z13" s="45"/>
    </row>
    <row r="14" spans="1:26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45"/>
    </row>
    <row r="15" spans="1:26">
      <c r="A15" s="37" t="s">
        <v>63</v>
      </c>
      <c r="B15" s="38"/>
      <c r="C15" s="38"/>
      <c r="D15" s="38"/>
      <c r="E15" s="38"/>
      <c r="F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2"/>
      <c r="Q15" s="15" t="s">
        <v>31</v>
      </c>
      <c r="R15" s="18"/>
      <c r="S15" s="15"/>
      <c r="T15" s="15"/>
      <c r="U15" s="15"/>
      <c r="V15" s="15"/>
      <c r="W15" s="15"/>
      <c r="X15" s="15"/>
      <c r="Y15" s="15"/>
      <c r="Z15" s="45"/>
    </row>
    <row r="16" spans="1:26" ht="7.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2"/>
      <c r="Q16" s="25"/>
      <c r="R16" s="116"/>
      <c r="S16" s="25"/>
      <c r="T16" s="25"/>
      <c r="U16" s="25"/>
      <c r="V16" s="25"/>
      <c r="W16" s="25"/>
      <c r="X16" s="25"/>
      <c r="Y16" s="25"/>
      <c r="Z16" s="123"/>
    </row>
    <row r="17" spans="1:26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56" t="s">
        <v>32</v>
      </c>
      <c r="S17" s="12"/>
      <c r="T17" s="12"/>
      <c r="U17" s="12"/>
      <c r="V17" s="15"/>
      <c r="W17" s="15"/>
      <c r="X17" s="15"/>
      <c r="Y17" s="13"/>
      <c r="Z17" s="57"/>
    </row>
    <row r="18" spans="1:26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52" t="s">
        <v>151</v>
      </c>
      <c r="S18" s="12"/>
      <c r="T18" s="12"/>
      <c r="U18" s="12"/>
      <c r="V18" s="15"/>
      <c r="W18" s="15"/>
      <c r="X18" s="15"/>
      <c r="Y18" s="13"/>
      <c r="Z18" s="57"/>
    </row>
    <row r="19" spans="1:26">
      <c r="A19" s="53"/>
      <c r="B19" s="12"/>
      <c r="C19" s="54"/>
      <c r="D19" s="54"/>
      <c r="E19" s="54"/>
      <c r="F19" s="12"/>
      <c r="G19" s="58"/>
      <c r="H19" s="53">
        <v>71386</v>
      </c>
      <c r="I19" s="12"/>
      <c r="J19" s="15"/>
      <c r="K19" s="15"/>
      <c r="L19" s="15"/>
      <c r="M19" s="15"/>
      <c r="N19" s="15"/>
      <c r="O19" s="15"/>
      <c r="P19" s="12"/>
      <c r="Q19" s="12"/>
      <c r="R19" s="59" t="s">
        <v>137</v>
      </c>
      <c r="S19" s="15"/>
      <c r="T19" s="15"/>
      <c r="U19" s="15"/>
      <c r="V19" s="15"/>
      <c r="W19" s="15"/>
      <c r="X19" s="15"/>
      <c r="Y19" s="13"/>
      <c r="Z19" s="57"/>
    </row>
    <row r="20" spans="1:26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2"/>
      <c r="Q20" s="12"/>
      <c r="R20" s="52" t="s">
        <v>150</v>
      </c>
      <c r="S20" s="12"/>
      <c r="T20" s="12"/>
      <c r="U20" s="15"/>
      <c r="V20" s="15"/>
      <c r="W20" s="15"/>
      <c r="X20" s="15"/>
      <c r="Y20" s="13"/>
      <c r="Z20" s="57"/>
    </row>
    <row r="21" spans="1:26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36</v>
      </c>
      <c r="K21" s="61">
        <v>38</v>
      </c>
      <c r="L21" s="61">
        <v>40</v>
      </c>
      <c r="M21" s="61">
        <v>42</v>
      </c>
      <c r="N21" s="61">
        <v>44</v>
      </c>
      <c r="O21" s="61">
        <v>46</v>
      </c>
      <c r="P21" s="62"/>
      <c r="Q21" s="12"/>
      <c r="R21" s="52"/>
      <c r="S21" s="12"/>
      <c r="T21" s="12"/>
      <c r="U21" s="12"/>
      <c r="V21" s="15"/>
      <c r="W21" s="15"/>
      <c r="X21" s="15"/>
      <c r="Y21" s="13"/>
      <c r="Z21" s="57"/>
    </row>
    <row r="22" spans="1:26">
      <c r="A22" s="53"/>
      <c r="B22" s="12"/>
      <c r="C22" s="12"/>
      <c r="D22" s="12"/>
      <c r="E22" s="12"/>
      <c r="F22" s="12"/>
      <c r="G22" s="58"/>
      <c r="H22" s="61" t="s">
        <v>54</v>
      </c>
      <c r="I22" s="60"/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2">
        <v>6</v>
      </c>
      <c r="Q22" s="12"/>
      <c r="R22" s="52"/>
      <c r="S22" s="12"/>
      <c r="T22" s="12"/>
      <c r="U22" s="12"/>
      <c r="V22" s="15"/>
      <c r="W22" s="15"/>
      <c r="X22" s="15"/>
      <c r="Y22" s="13"/>
      <c r="Z22" s="57"/>
    </row>
    <row r="23" spans="1:26">
      <c r="A23" s="53"/>
      <c r="B23" s="12"/>
      <c r="C23" s="12"/>
      <c r="D23" s="12"/>
      <c r="E23" s="12"/>
      <c r="F23" s="12"/>
      <c r="G23" s="58"/>
      <c r="H23" s="91" t="s">
        <v>152</v>
      </c>
      <c r="I23" s="60"/>
      <c r="J23" s="61">
        <v>1</v>
      </c>
      <c r="K23" s="61">
        <v>1</v>
      </c>
      <c r="L23" s="63">
        <v>1</v>
      </c>
      <c r="M23" s="61">
        <v>1</v>
      </c>
      <c r="N23" s="61">
        <v>1</v>
      </c>
      <c r="O23" s="61">
        <v>1</v>
      </c>
      <c r="P23" s="63">
        <v>6</v>
      </c>
      <c r="Q23" s="12"/>
      <c r="R23" s="52"/>
      <c r="S23" s="12"/>
      <c r="T23" s="12"/>
      <c r="U23" s="12"/>
      <c r="V23" s="15"/>
      <c r="W23" s="15"/>
      <c r="X23" s="15"/>
      <c r="Y23" s="13"/>
      <c r="Z23" s="57"/>
    </row>
    <row r="24" spans="1:26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</v>
      </c>
      <c r="J24" s="64">
        <v>5.9</v>
      </c>
      <c r="K24" s="15" t="s">
        <v>17</v>
      </c>
      <c r="L24" s="15"/>
      <c r="M24" s="13"/>
      <c r="N24" s="13"/>
      <c r="O24" s="13"/>
      <c r="P24" s="15"/>
      <c r="Q24" s="12"/>
      <c r="R24" s="52"/>
      <c r="S24" s="12"/>
      <c r="T24" s="12"/>
      <c r="U24" s="12"/>
      <c r="V24" s="15"/>
      <c r="W24" s="15"/>
      <c r="X24" s="15"/>
      <c r="Y24" s="13"/>
      <c r="Z24" s="57"/>
    </row>
    <row r="25" spans="1:26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4.9000000000000004</v>
      </c>
      <c r="K25" s="15" t="s">
        <v>17</v>
      </c>
      <c r="L25" s="15"/>
      <c r="M25" s="15"/>
      <c r="N25" s="15"/>
      <c r="O25" s="15"/>
      <c r="P25" s="12"/>
      <c r="Q25" s="12"/>
      <c r="R25" s="52"/>
      <c r="S25" s="12"/>
      <c r="T25" s="12"/>
      <c r="U25" s="12"/>
      <c r="V25" s="15"/>
      <c r="W25" s="15"/>
      <c r="X25" s="15"/>
      <c r="Y25" s="13"/>
      <c r="Z25" s="57"/>
    </row>
    <row r="26" spans="1:26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153</v>
      </c>
      <c r="K26" s="67"/>
      <c r="L26" s="15"/>
      <c r="M26" s="15"/>
      <c r="N26" s="15"/>
      <c r="O26" s="15"/>
      <c r="P26" s="12"/>
      <c r="Q26" s="12"/>
      <c r="R26" s="68"/>
      <c r="S26" s="25"/>
      <c r="T26" s="25"/>
      <c r="U26" s="25"/>
      <c r="V26" s="25"/>
      <c r="W26" s="25"/>
      <c r="X26" s="25"/>
      <c r="Y26" s="69"/>
      <c r="Z26" s="70"/>
    </row>
    <row r="27" spans="1:26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2" t="s">
        <v>10</v>
      </c>
      <c r="T27" s="1096" t="s">
        <v>25</v>
      </c>
      <c r="U27" s="1096"/>
      <c r="V27" s="1096"/>
      <c r="W27" s="102" t="s">
        <v>11</v>
      </c>
      <c r="X27" s="102" t="s">
        <v>11</v>
      </c>
      <c r="Y27" s="104" t="s">
        <v>16</v>
      </c>
      <c r="Z27" s="105" t="s">
        <v>18</v>
      </c>
    </row>
    <row r="28" spans="1:26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1"/>
      <c r="G28" s="1075"/>
      <c r="H28" s="72">
        <v>36</v>
      </c>
      <c r="I28" s="72">
        <v>38</v>
      </c>
      <c r="J28" s="72">
        <v>40</v>
      </c>
      <c r="K28" s="72">
        <v>42</v>
      </c>
      <c r="L28" s="72">
        <v>44</v>
      </c>
      <c r="M28" s="72">
        <v>46</v>
      </c>
      <c r="N28" s="108"/>
      <c r="O28" s="92"/>
      <c r="P28" s="92"/>
      <c r="Q28" s="92"/>
      <c r="R28" s="92"/>
      <c r="S28" s="103" t="s">
        <v>13</v>
      </c>
      <c r="T28" s="1097"/>
      <c r="U28" s="1097"/>
      <c r="V28" s="1097"/>
      <c r="W28" s="103" t="s">
        <v>14</v>
      </c>
      <c r="X28" s="103" t="s">
        <v>15</v>
      </c>
      <c r="Y28" s="71" t="s">
        <v>17</v>
      </c>
      <c r="Z28" s="109" t="s">
        <v>17</v>
      </c>
    </row>
    <row r="29" spans="1:26">
      <c r="A29" s="1116" t="s">
        <v>154</v>
      </c>
      <c r="B29" s="1118">
        <v>71386</v>
      </c>
      <c r="C29" s="764">
        <v>3</v>
      </c>
      <c r="D29" s="764" t="s">
        <v>58</v>
      </c>
      <c r="E29" s="764"/>
      <c r="F29" s="764"/>
      <c r="G29" s="61" t="s">
        <v>54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3"/>
      <c r="O29" s="61"/>
      <c r="P29" s="61"/>
      <c r="Q29" s="61"/>
      <c r="R29" s="61"/>
      <c r="S29" s="764">
        <f>M29+L29+K29+J29+I29+H29+H30+I30+J30+K30+L30+M30</f>
        <v>12</v>
      </c>
      <c r="T29" s="764">
        <v>1</v>
      </c>
      <c r="U29" s="1116" t="s">
        <v>19</v>
      </c>
      <c r="V29" s="1124">
        <v>230</v>
      </c>
      <c r="W29" s="764">
        <v>230</v>
      </c>
      <c r="X29" s="764">
        <f>W29*S29</f>
        <v>2760</v>
      </c>
      <c r="Y29" s="1126">
        <f>W29*J25</f>
        <v>1127</v>
      </c>
      <c r="Z29" s="1122">
        <f>W29*J24</f>
        <v>1357</v>
      </c>
    </row>
    <row r="30" spans="1:26">
      <c r="A30" s="1117"/>
      <c r="B30" s="1119"/>
      <c r="C30" s="766"/>
      <c r="D30" s="765"/>
      <c r="E30" s="765"/>
      <c r="F30" s="765"/>
      <c r="G30" s="91" t="s">
        <v>152</v>
      </c>
      <c r="H30" s="61">
        <v>1</v>
      </c>
      <c r="I30" s="61">
        <v>1</v>
      </c>
      <c r="J30" s="63">
        <v>1</v>
      </c>
      <c r="K30" s="61">
        <v>1</v>
      </c>
      <c r="L30" s="61">
        <v>1</v>
      </c>
      <c r="M30" s="61">
        <v>1</v>
      </c>
      <c r="N30" s="72"/>
      <c r="O30" s="72"/>
      <c r="P30" s="72"/>
      <c r="Q30" s="72"/>
      <c r="R30" s="72"/>
      <c r="S30" s="765"/>
      <c r="T30" s="765"/>
      <c r="U30" s="1138"/>
      <c r="V30" s="1125"/>
      <c r="W30" s="765"/>
      <c r="X30" s="765"/>
      <c r="Y30" s="1127"/>
      <c r="Z30" s="1123"/>
    </row>
    <row r="31" spans="1:26" ht="6" customHeight="1">
      <c r="A31" s="1117"/>
      <c r="B31" s="1119"/>
      <c r="C31" s="766"/>
      <c r="D31" s="77"/>
      <c r="E31" s="77"/>
      <c r="F31" s="77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5"/>
      <c r="Z31" s="76"/>
    </row>
    <row r="32" spans="1:26">
      <c r="A32" s="1117"/>
      <c r="B32" s="1119"/>
      <c r="C32" s="766"/>
      <c r="D32" s="764" t="s">
        <v>85</v>
      </c>
      <c r="E32" s="764"/>
      <c r="F32" s="764"/>
      <c r="G32" s="61" t="s">
        <v>54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1">
        <v>1</v>
      </c>
      <c r="N32" s="63"/>
      <c r="O32" s="61"/>
      <c r="P32" s="61"/>
      <c r="Q32" s="61"/>
      <c r="R32" s="61"/>
      <c r="S32" s="764">
        <f>M32+L32+K32+J32+I32+H32+H33+I33+J33+K33+L33+M33</f>
        <v>12</v>
      </c>
      <c r="T32" s="764">
        <v>231</v>
      </c>
      <c r="U32" s="1116" t="s">
        <v>19</v>
      </c>
      <c r="V32" s="1124">
        <v>328</v>
      </c>
      <c r="W32" s="764">
        <v>98</v>
      </c>
      <c r="X32" s="764">
        <f>W32*S32</f>
        <v>1176</v>
      </c>
      <c r="Y32" s="1126">
        <f>W32*J25</f>
        <v>480.20000000000005</v>
      </c>
      <c r="Z32" s="1122">
        <f>W32*J24</f>
        <v>578.20000000000005</v>
      </c>
    </row>
    <row r="33" spans="1:26">
      <c r="A33" s="1117"/>
      <c r="B33" s="1119"/>
      <c r="C33" s="765"/>
      <c r="D33" s="765"/>
      <c r="E33" s="765"/>
      <c r="F33" s="765"/>
      <c r="G33" s="91" t="s">
        <v>152</v>
      </c>
      <c r="H33" s="61">
        <v>1</v>
      </c>
      <c r="I33" s="61">
        <v>1</v>
      </c>
      <c r="J33" s="63">
        <v>1</v>
      </c>
      <c r="K33" s="61">
        <v>1</v>
      </c>
      <c r="L33" s="61">
        <v>1</v>
      </c>
      <c r="M33" s="61">
        <v>1</v>
      </c>
      <c r="N33" s="72"/>
      <c r="O33" s="72"/>
      <c r="P33" s="72"/>
      <c r="Q33" s="72"/>
      <c r="R33" s="72"/>
      <c r="S33" s="765"/>
      <c r="T33" s="765"/>
      <c r="U33" s="1138"/>
      <c r="V33" s="1125"/>
      <c r="W33" s="765"/>
      <c r="X33" s="765"/>
      <c r="Y33" s="1127"/>
      <c r="Z33" s="1123"/>
    </row>
    <row r="34" spans="1:26" ht="6" customHeight="1">
      <c r="A34" s="1117"/>
      <c r="B34" s="1119"/>
      <c r="C34" s="77"/>
      <c r="D34" s="77"/>
      <c r="E34" s="77"/>
      <c r="F34" s="77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5"/>
      <c r="Z34" s="76"/>
    </row>
    <row r="35" spans="1:26">
      <c r="A35" s="1117"/>
      <c r="B35" s="1119"/>
      <c r="C35" s="764">
        <v>2</v>
      </c>
      <c r="D35" s="764" t="s">
        <v>155</v>
      </c>
      <c r="E35" s="764"/>
      <c r="F35" s="764" t="s">
        <v>133</v>
      </c>
      <c r="G35" s="61" t="s">
        <v>54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1">
        <v>1</v>
      </c>
      <c r="N35" s="63"/>
      <c r="O35" s="61"/>
      <c r="P35" s="61"/>
      <c r="Q35" s="61"/>
      <c r="R35" s="61"/>
      <c r="S35" s="764">
        <f>M35+L35+K35+J35+I35+H35+H36+I36+J36+K36+L36+M36</f>
        <v>12</v>
      </c>
      <c r="T35" s="764">
        <v>329</v>
      </c>
      <c r="U35" s="1116" t="s">
        <v>19</v>
      </c>
      <c r="V35" s="1124">
        <v>2578</v>
      </c>
      <c r="W35" s="764">
        <v>2250</v>
      </c>
      <c r="X35" s="764">
        <f>W35*S35</f>
        <v>27000</v>
      </c>
      <c r="Y35" s="1126">
        <f>W35*J25</f>
        <v>11025</v>
      </c>
      <c r="Z35" s="1122">
        <f>W35*J24</f>
        <v>13275</v>
      </c>
    </row>
    <row r="36" spans="1:26">
      <c r="A36" s="1117"/>
      <c r="B36" s="1119"/>
      <c r="C36" s="765"/>
      <c r="D36" s="765"/>
      <c r="E36" s="765"/>
      <c r="F36" s="765"/>
      <c r="G36" s="91" t="s">
        <v>152</v>
      </c>
      <c r="H36" s="61">
        <v>1</v>
      </c>
      <c r="I36" s="61">
        <v>1</v>
      </c>
      <c r="J36" s="63">
        <v>1</v>
      </c>
      <c r="K36" s="61">
        <v>1</v>
      </c>
      <c r="L36" s="61">
        <v>1</v>
      </c>
      <c r="M36" s="61">
        <v>1</v>
      </c>
      <c r="N36" s="72"/>
      <c r="O36" s="72"/>
      <c r="P36" s="72"/>
      <c r="Q36" s="72"/>
      <c r="R36" s="72"/>
      <c r="S36" s="765"/>
      <c r="T36" s="765"/>
      <c r="U36" s="1138"/>
      <c r="V36" s="1125"/>
      <c r="W36" s="765"/>
      <c r="X36" s="765"/>
      <c r="Y36" s="1127"/>
      <c r="Z36" s="1123"/>
    </row>
    <row r="37" spans="1:26" ht="6" customHeight="1">
      <c r="A37" s="1117"/>
      <c r="B37" s="1119"/>
      <c r="C37" s="77"/>
      <c r="D37" s="77"/>
      <c r="E37" s="77"/>
      <c r="F37" s="77"/>
      <c r="G37" s="77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74"/>
      <c r="W37" s="72"/>
      <c r="X37" s="72"/>
      <c r="Y37" s="75"/>
      <c r="Z37" s="76"/>
    </row>
    <row r="38" spans="1:26" ht="9" customHeight="1">
      <c r="A38" s="145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  <c r="V38" s="60"/>
      <c r="W38" s="140">
        <f>SUM(W29:W37)</f>
        <v>2578</v>
      </c>
      <c r="X38" s="140">
        <f>SUM(X29:X37)</f>
        <v>30936</v>
      </c>
      <c r="Y38" s="142">
        <f>SUM(Y29:Y37)</f>
        <v>12632.2</v>
      </c>
      <c r="Z38" s="143">
        <f>SUM(Z29:Z37)</f>
        <v>15210.2</v>
      </c>
    </row>
    <row r="39" spans="1:26">
      <c r="A39" s="145"/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  <c r="V39" s="60"/>
      <c r="W39" s="140"/>
      <c r="X39" s="140"/>
      <c r="Y39" s="142"/>
      <c r="Z39" s="143"/>
    </row>
    <row r="40" spans="1:26" ht="12" customHeight="1">
      <c r="A40" s="138"/>
      <c r="B40" s="139"/>
      <c r="C40" s="138"/>
      <c r="D40" s="138"/>
      <c r="E40" s="136"/>
      <c r="F40" s="126"/>
      <c r="G40" s="77"/>
      <c r="H40" s="784" t="s">
        <v>82</v>
      </c>
      <c r="I40" s="785"/>
      <c r="J40" s="786"/>
      <c r="K40" s="72"/>
      <c r="L40" s="72"/>
      <c r="M40" s="72"/>
      <c r="N40" s="787" t="s">
        <v>141</v>
      </c>
      <c r="O40" s="72"/>
      <c r="P40" s="72"/>
      <c r="Q40" s="72"/>
      <c r="R40" s="140"/>
      <c r="S40" s="140"/>
      <c r="T40" s="140"/>
      <c r="U40" s="141"/>
      <c r="V40" s="60"/>
      <c r="W40" s="140"/>
      <c r="X40" s="140"/>
      <c r="Y40" s="142"/>
      <c r="Z40" s="143"/>
    </row>
    <row r="41" spans="1:26">
      <c r="A41" s="82" t="s">
        <v>42</v>
      </c>
      <c r="B41" s="82"/>
      <c r="C41" s="120">
        <f>P178</f>
        <v>30936</v>
      </c>
      <c r="D41" s="153" t="s">
        <v>15</v>
      </c>
      <c r="E41" s="134"/>
      <c r="F41" s="128"/>
      <c r="G41" s="128"/>
      <c r="H41" s="72">
        <v>36</v>
      </c>
      <c r="I41" s="72">
        <v>38</v>
      </c>
      <c r="J41" s="72">
        <v>40</v>
      </c>
      <c r="K41" s="72">
        <v>42</v>
      </c>
      <c r="L41" s="72">
        <v>44</v>
      </c>
      <c r="M41" s="72">
        <v>46</v>
      </c>
      <c r="N41" s="788"/>
      <c r="O41" s="61" t="s">
        <v>121</v>
      </c>
      <c r="P41" s="1140" t="s">
        <v>122</v>
      </c>
      <c r="Q41" s="1140"/>
      <c r="R41" s="84"/>
      <c r="S41" s="84"/>
      <c r="T41" s="84"/>
      <c r="U41" s="84"/>
      <c r="V41" s="84"/>
      <c r="W41" s="84"/>
      <c r="X41" s="84"/>
      <c r="Y41" s="82"/>
      <c r="Z41" s="82"/>
    </row>
    <row r="42" spans="1:26">
      <c r="A42" s="82"/>
      <c r="B42" s="82"/>
      <c r="C42" s="120"/>
      <c r="D42" s="82"/>
      <c r="E42" s="764">
        <v>1</v>
      </c>
      <c r="F42" s="764" t="s">
        <v>114</v>
      </c>
      <c r="G42" s="61" t="s">
        <v>54</v>
      </c>
      <c r="H42" s="61">
        <v>16470</v>
      </c>
      <c r="I42" s="61">
        <v>16470</v>
      </c>
      <c r="J42" s="61">
        <v>16470</v>
      </c>
      <c r="K42" s="61">
        <v>16470</v>
      </c>
      <c r="L42" s="61">
        <v>16470</v>
      </c>
      <c r="M42" s="61">
        <v>16470</v>
      </c>
      <c r="N42" s="129">
        <f t="shared" ref="N42:N55" si="0">SUM(H42:M42)</f>
        <v>98820</v>
      </c>
      <c r="O42" s="764">
        <f>N42+N43</f>
        <v>197640</v>
      </c>
      <c r="P42" s="1141"/>
      <c r="Q42" s="1142"/>
      <c r="R42" s="84"/>
      <c r="S42" s="84"/>
      <c r="T42" s="84"/>
      <c r="U42" s="84"/>
      <c r="V42" s="84"/>
      <c r="W42" s="84"/>
      <c r="X42" s="84"/>
      <c r="Y42" s="82"/>
      <c r="Z42" s="82"/>
    </row>
    <row r="43" spans="1:26">
      <c r="A43" s="82"/>
      <c r="B43" s="82"/>
      <c r="C43" s="120"/>
      <c r="D43" s="82"/>
      <c r="E43" s="765"/>
      <c r="F43" s="765"/>
      <c r="G43" s="91" t="s">
        <v>152</v>
      </c>
      <c r="H43" s="61">
        <v>16470</v>
      </c>
      <c r="I43" s="61">
        <v>16470</v>
      </c>
      <c r="J43" s="61">
        <v>16470</v>
      </c>
      <c r="K43" s="61">
        <v>16470</v>
      </c>
      <c r="L43" s="61">
        <v>16470</v>
      </c>
      <c r="M43" s="61">
        <v>16470</v>
      </c>
      <c r="N43" s="129">
        <f t="shared" si="0"/>
        <v>98820</v>
      </c>
      <c r="O43" s="765"/>
      <c r="P43" s="1143"/>
      <c r="Q43" s="1144"/>
      <c r="R43" s="84"/>
      <c r="S43" s="84"/>
      <c r="T43" s="84"/>
      <c r="U43" s="84"/>
      <c r="V43" s="84"/>
      <c r="W43" s="84"/>
      <c r="X43" s="84"/>
      <c r="Y43" s="82"/>
      <c r="Z43" s="82"/>
    </row>
    <row r="44" spans="1:26">
      <c r="A44" s="82"/>
      <c r="B44" s="82"/>
      <c r="C44" s="120"/>
      <c r="D44" s="82"/>
      <c r="E44" s="764">
        <v>1</v>
      </c>
      <c r="F44" s="764" t="s">
        <v>77</v>
      </c>
      <c r="G44" s="61" t="s">
        <v>54</v>
      </c>
      <c r="H44" s="61">
        <v>308</v>
      </c>
      <c r="I44" s="61">
        <v>308</v>
      </c>
      <c r="J44" s="61">
        <v>308</v>
      </c>
      <c r="K44" s="61">
        <v>308</v>
      </c>
      <c r="L44" s="61">
        <v>308</v>
      </c>
      <c r="M44" s="61">
        <v>308</v>
      </c>
      <c r="N44" s="129">
        <f t="shared" si="0"/>
        <v>1848</v>
      </c>
      <c r="O44" s="764">
        <f>N44+N45</f>
        <v>3696</v>
      </c>
      <c r="P44" s="1141"/>
      <c r="Q44" s="1142"/>
      <c r="R44" s="84"/>
      <c r="S44" s="84"/>
      <c r="T44" s="84"/>
      <c r="U44" s="84"/>
      <c r="V44" s="84"/>
      <c r="W44" s="84"/>
      <c r="X44" s="84"/>
      <c r="Y44" s="82"/>
      <c r="Z44" s="82"/>
    </row>
    <row r="45" spans="1:26">
      <c r="A45" s="82"/>
      <c r="B45" s="82"/>
      <c r="C45" s="120"/>
      <c r="D45" s="82"/>
      <c r="E45" s="765"/>
      <c r="F45" s="765"/>
      <c r="G45" s="91" t="s">
        <v>152</v>
      </c>
      <c r="H45" s="61">
        <v>308</v>
      </c>
      <c r="I45" s="61">
        <v>308</v>
      </c>
      <c r="J45" s="61">
        <v>308</v>
      </c>
      <c r="K45" s="61">
        <v>308</v>
      </c>
      <c r="L45" s="61">
        <v>308</v>
      </c>
      <c r="M45" s="61">
        <v>308</v>
      </c>
      <c r="N45" s="129">
        <f t="shared" si="0"/>
        <v>1848</v>
      </c>
      <c r="O45" s="765"/>
      <c r="P45" s="1143"/>
      <c r="Q45" s="1144"/>
      <c r="R45" s="84"/>
      <c r="S45" s="84"/>
      <c r="T45" s="84"/>
      <c r="U45" s="84"/>
      <c r="V45" s="84"/>
      <c r="W45" s="84"/>
      <c r="X45" s="84"/>
      <c r="Y45" s="82"/>
      <c r="Z45" s="82"/>
    </row>
    <row r="46" spans="1:26">
      <c r="A46" s="82" t="s">
        <v>21</v>
      </c>
      <c r="B46" s="82"/>
      <c r="C46" s="85">
        <f>Y38+Y39</f>
        <v>12632.2</v>
      </c>
      <c r="D46" s="153" t="s">
        <v>22</v>
      </c>
      <c r="E46" s="759">
        <v>1</v>
      </c>
      <c r="F46" s="764" t="s">
        <v>117</v>
      </c>
      <c r="G46" s="61" t="s">
        <v>54</v>
      </c>
      <c r="H46" s="61">
        <v>36</v>
      </c>
      <c r="I46" s="61">
        <v>36</v>
      </c>
      <c r="J46" s="61">
        <v>36</v>
      </c>
      <c r="K46" s="61">
        <v>36</v>
      </c>
      <c r="L46" s="61">
        <v>24</v>
      </c>
      <c r="M46" s="61">
        <v>24</v>
      </c>
      <c r="N46" s="129">
        <f t="shared" si="0"/>
        <v>192</v>
      </c>
      <c r="O46" s="764">
        <f>N46+N47</f>
        <v>396</v>
      </c>
      <c r="P46" s="1141"/>
      <c r="Q46" s="1142"/>
      <c r="R46" s="84"/>
      <c r="S46" s="84"/>
      <c r="T46" s="84"/>
      <c r="U46" s="84"/>
      <c r="V46" s="84"/>
      <c r="W46" s="84"/>
      <c r="X46" s="84"/>
      <c r="Y46" s="82"/>
      <c r="Z46" s="82"/>
    </row>
    <row r="47" spans="1:26">
      <c r="A47" s="82" t="s">
        <v>23</v>
      </c>
      <c r="B47" s="82"/>
      <c r="C47" s="85">
        <f>Z38+Z39</f>
        <v>15210.2</v>
      </c>
      <c r="D47" s="153" t="s">
        <v>22</v>
      </c>
      <c r="E47" s="759"/>
      <c r="F47" s="765"/>
      <c r="G47" s="91" t="s">
        <v>152</v>
      </c>
      <c r="H47" s="61">
        <v>24</v>
      </c>
      <c r="I47" s="61">
        <v>36</v>
      </c>
      <c r="J47" s="61">
        <v>48</v>
      </c>
      <c r="K47" s="61">
        <v>36</v>
      </c>
      <c r="L47" s="61">
        <v>36</v>
      </c>
      <c r="M47" s="61">
        <v>24</v>
      </c>
      <c r="N47" s="129">
        <f t="shared" si="0"/>
        <v>204</v>
      </c>
      <c r="O47" s="766"/>
      <c r="P47" s="1143"/>
      <c r="Q47" s="1144"/>
      <c r="R47" s="84"/>
      <c r="S47" s="84"/>
      <c r="T47" s="84"/>
      <c r="U47" s="84"/>
      <c r="V47" s="84"/>
      <c r="W47" s="84"/>
      <c r="X47" s="84"/>
      <c r="Y47" s="82"/>
      <c r="Z47" s="82"/>
    </row>
    <row r="48" spans="1:26">
      <c r="A48" s="82" t="s">
        <v>43</v>
      </c>
      <c r="B48" s="82"/>
      <c r="C48" s="86">
        <v>55.77</v>
      </c>
      <c r="D48" s="153" t="s">
        <v>45</v>
      </c>
      <c r="E48" s="759">
        <v>2</v>
      </c>
      <c r="F48" s="764" t="s">
        <v>155</v>
      </c>
      <c r="G48" s="61" t="s">
        <v>54</v>
      </c>
      <c r="H48" s="61">
        <v>2250</v>
      </c>
      <c r="I48" s="61">
        <v>2250</v>
      </c>
      <c r="J48" s="61">
        <v>2250</v>
      </c>
      <c r="K48" s="61">
        <v>2250</v>
      </c>
      <c r="L48" s="61">
        <v>2250</v>
      </c>
      <c r="M48" s="61">
        <v>2250</v>
      </c>
      <c r="N48" s="129">
        <f t="shared" si="0"/>
        <v>13500</v>
      </c>
      <c r="O48" s="764">
        <f>N48+N49</f>
        <v>27000</v>
      </c>
      <c r="P48" s="1141">
        <f>O48</f>
        <v>27000</v>
      </c>
      <c r="Q48" s="1142"/>
      <c r="R48" s="84"/>
      <c r="S48" s="84"/>
      <c r="T48" s="84"/>
      <c r="U48" s="84"/>
      <c r="V48" s="84"/>
      <c r="W48" s="84"/>
      <c r="X48" s="84"/>
      <c r="Y48" s="82"/>
      <c r="Z48" s="82"/>
    </row>
    <row r="49" spans="1:26">
      <c r="A49" s="82"/>
      <c r="B49" s="82"/>
      <c r="C49" s="86"/>
      <c r="D49" s="86"/>
      <c r="E49" s="759"/>
      <c r="F49" s="765"/>
      <c r="G49" s="91" t="s">
        <v>152</v>
      </c>
      <c r="H49" s="61">
        <v>2250</v>
      </c>
      <c r="I49" s="61">
        <v>2250</v>
      </c>
      <c r="J49" s="61">
        <v>2250</v>
      </c>
      <c r="K49" s="61">
        <v>2250</v>
      </c>
      <c r="L49" s="61">
        <v>2250</v>
      </c>
      <c r="M49" s="61">
        <v>2250</v>
      </c>
      <c r="N49" s="129">
        <f t="shared" si="0"/>
        <v>13500</v>
      </c>
      <c r="O49" s="766"/>
      <c r="P49" s="1143"/>
      <c r="Q49" s="1144"/>
      <c r="R49" s="84"/>
      <c r="S49" s="84"/>
      <c r="T49" s="84"/>
      <c r="U49" s="84"/>
      <c r="V49" s="84"/>
      <c r="W49" s="84"/>
      <c r="X49" s="84"/>
      <c r="Y49" s="82"/>
      <c r="Z49" s="82"/>
    </row>
    <row r="50" spans="1:26">
      <c r="A50" s="82"/>
      <c r="B50" s="82"/>
      <c r="C50" s="86"/>
      <c r="D50" s="86"/>
      <c r="E50" s="767" t="s">
        <v>156</v>
      </c>
      <c r="F50" s="764" t="s">
        <v>58</v>
      </c>
      <c r="G50" s="61" t="s">
        <v>54</v>
      </c>
      <c r="H50" s="61">
        <v>230</v>
      </c>
      <c r="I50" s="61">
        <v>230</v>
      </c>
      <c r="J50" s="61">
        <v>230</v>
      </c>
      <c r="K50" s="61">
        <v>230</v>
      </c>
      <c r="L50" s="61">
        <v>230</v>
      </c>
      <c r="M50" s="61">
        <v>230</v>
      </c>
      <c r="N50" s="129">
        <f t="shared" si="0"/>
        <v>1380</v>
      </c>
      <c r="O50" s="764">
        <f>N50+N51</f>
        <v>2760</v>
      </c>
      <c r="P50" s="1128">
        <f>O50</f>
        <v>2760</v>
      </c>
      <c r="Q50" s="1129"/>
      <c r="R50" s="84"/>
      <c r="S50" s="84"/>
      <c r="T50" s="84"/>
      <c r="U50" s="84"/>
      <c r="V50" s="84"/>
      <c r="W50" s="84"/>
      <c r="X50" s="84"/>
      <c r="Y50" s="82"/>
      <c r="Z50" s="82"/>
    </row>
    <row r="51" spans="1:26">
      <c r="A51" s="82"/>
      <c r="B51" s="82"/>
      <c r="C51" s="86"/>
      <c r="D51" s="86"/>
      <c r="E51" s="768"/>
      <c r="F51" s="765"/>
      <c r="G51" s="91" t="s">
        <v>152</v>
      </c>
      <c r="H51" s="61">
        <v>230</v>
      </c>
      <c r="I51" s="61">
        <v>230</v>
      </c>
      <c r="J51" s="61">
        <v>230</v>
      </c>
      <c r="K51" s="61">
        <v>230</v>
      </c>
      <c r="L51" s="61">
        <v>230</v>
      </c>
      <c r="M51" s="61">
        <v>230</v>
      </c>
      <c r="N51" s="129">
        <f t="shared" si="0"/>
        <v>1380</v>
      </c>
      <c r="O51" s="765"/>
      <c r="P51" s="1130"/>
      <c r="Q51" s="1131"/>
      <c r="R51" s="84"/>
      <c r="S51" s="84"/>
      <c r="T51" s="84"/>
      <c r="U51" s="84"/>
      <c r="V51" s="84"/>
      <c r="W51" s="84"/>
      <c r="X51" s="84"/>
      <c r="Y51" s="82"/>
      <c r="Z51" s="82"/>
    </row>
    <row r="52" spans="1:26">
      <c r="A52" s="82"/>
      <c r="B52" s="82"/>
      <c r="C52" s="86"/>
      <c r="D52" s="86"/>
      <c r="E52" s="768"/>
      <c r="F52" s="764" t="s">
        <v>85</v>
      </c>
      <c r="G52" s="61" t="s">
        <v>54</v>
      </c>
      <c r="H52" s="61">
        <v>98</v>
      </c>
      <c r="I52" s="61">
        <v>98</v>
      </c>
      <c r="J52" s="61">
        <v>98</v>
      </c>
      <c r="K52" s="61">
        <v>98</v>
      </c>
      <c r="L52" s="61">
        <v>98</v>
      </c>
      <c r="M52" s="61">
        <v>98</v>
      </c>
      <c r="N52" s="129">
        <f t="shared" si="0"/>
        <v>588</v>
      </c>
      <c r="O52" s="764">
        <f>N52+N53</f>
        <v>1176</v>
      </c>
      <c r="P52" s="1128">
        <f>O52</f>
        <v>1176</v>
      </c>
      <c r="Q52" s="1129"/>
      <c r="R52" s="84"/>
      <c r="S52" s="84"/>
      <c r="T52" s="84"/>
      <c r="U52" s="84"/>
      <c r="V52" s="84"/>
      <c r="W52" s="84"/>
      <c r="X52" s="84"/>
      <c r="Y52" s="82"/>
      <c r="Z52" s="82"/>
    </row>
    <row r="53" spans="1:26">
      <c r="A53" s="82"/>
      <c r="B53" s="82"/>
      <c r="C53" s="86"/>
      <c r="D53" s="86"/>
      <c r="E53" s="1120"/>
      <c r="F53" s="765"/>
      <c r="G53" s="91" t="s">
        <v>152</v>
      </c>
      <c r="H53" s="61">
        <v>98</v>
      </c>
      <c r="I53" s="61">
        <v>98</v>
      </c>
      <c r="J53" s="61">
        <v>98</v>
      </c>
      <c r="K53" s="61">
        <v>98</v>
      </c>
      <c r="L53" s="61">
        <v>98</v>
      </c>
      <c r="M53" s="61">
        <v>98</v>
      </c>
      <c r="N53" s="129">
        <f t="shared" si="0"/>
        <v>588</v>
      </c>
      <c r="O53" s="766"/>
      <c r="P53" s="1130"/>
      <c r="Q53" s="1131"/>
      <c r="R53" s="84"/>
      <c r="S53" s="84"/>
      <c r="T53" s="84"/>
      <c r="U53" s="84"/>
      <c r="V53" s="84"/>
      <c r="W53" s="84"/>
      <c r="X53" s="84"/>
      <c r="Y53" s="82"/>
      <c r="Z53" s="82"/>
    </row>
    <row r="54" spans="1:26">
      <c r="A54" s="82"/>
      <c r="B54" s="82"/>
      <c r="C54" s="86"/>
      <c r="D54" s="86"/>
      <c r="E54" s="763" t="s">
        <v>157</v>
      </c>
      <c r="F54" s="759" t="s">
        <v>59</v>
      </c>
      <c r="G54" s="61" t="s">
        <v>54</v>
      </c>
      <c r="H54" s="61">
        <v>1310</v>
      </c>
      <c r="I54" s="61">
        <v>1310</v>
      </c>
      <c r="J54" s="61">
        <v>1310</v>
      </c>
      <c r="K54" s="61">
        <v>1310</v>
      </c>
      <c r="L54" s="61">
        <v>1310</v>
      </c>
      <c r="M54" s="61">
        <v>1310</v>
      </c>
      <c r="N54" s="61">
        <f t="shared" si="0"/>
        <v>7860</v>
      </c>
      <c r="O54" s="759">
        <f>N54+N55</f>
        <v>15720</v>
      </c>
      <c r="P54" s="1139"/>
      <c r="Q54" s="1139"/>
      <c r="R54" s="84"/>
      <c r="S54" s="84"/>
      <c r="T54" s="84"/>
      <c r="U54" s="84"/>
      <c r="V54" s="84"/>
      <c r="W54" s="84"/>
      <c r="X54" s="84"/>
      <c r="Y54" s="82"/>
      <c r="Z54" s="82"/>
    </row>
    <row r="55" spans="1:26">
      <c r="A55" s="82"/>
      <c r="B55" s="82"/>
      <c r="C55" s="86"/>
      <c r="D55" s="86"/>
      <c r="E55" s="763"/>
      <c r="F55" s="759"/>
      <c r="G55" s="61" t="s">
        <v>152</v>
      </c>
      <c r="H55" s="61">
        <v>1310</v>
      </c>
      <c r="I55" s="61">
        <v>1310</v>
      </c>
      <c r="J55" s="61">
        <v>1310</v>
      </c>
      <c r="K55" s="61">
        <v>1310</v>
      </c>
      <c r="L55" s="61">
        <v>1310</v>
      </c>
      <c r="M55" s="61">
        <v>1310</v>
      </c>
      <c r="N55" s="61">
        <f t="shared" si="0"/>
        <v>7860</v>
      </c>
      <c r="O55" s="759"/>
      <c r="P55" s="1139"/>
      <c r="Q55" s="1139"/>
      <c r="R55" s="84"/>
      <c r="S55" s="84"/>
      <c r="T55" s="84"/>
      <c r="U55" s="84"/>
      <c r="V55" s="84"/>
      <c r="W55" s="84"/>
      <c r="X55" s="84"/>
      <c r="Y55" s="82"/>
      <c r="Z55" s="82"/>
    </row>
    <row r="56" spans="1:26">
      <c r="B56" s="86"/>
      <c r="C56" s="86"/>
      <c r="D56" s="86"/>
      <c r="E56" s="763"/>
      <c r="F56" s="1121" t="s">
        <v>158</v>
      </c>
      <c r="G56" s="61" t="s">
        <v>54</v>
      </c>
      <c r="H56" s="155">
        <v>234</v>
      </c>
      <c r="I56" s="155">
        <v>234</v>
      </c>
      <c r="J56" s="155">
        <v>234</v>
      </c>
      <c r="K56" s="155">
        <v>234</v>
      </c>
      <c r="L56" s="155">
        <v>234</v>
      </c>
      <c r="M56" s="155">
        <v>234</v>
      </c>
      <c r="N56" s="155">
        <f t="shared" ref="N56:N87" si="1">SUM(H56:M56)</f>
        <v>1404</v>
      </c>
      <c r="O56" s="1065">
        <f>N56+N163</f>
        <v>2808</v>
      </c>
      <c r="P56" s="1132"/>
      <c r="Q56" s="1133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26.25" hidden="1" customHeight="1">
      <c r="A57" s="86"/>
      <c r="B57" s="86"/>
      <c r="C57" s="86"/>
      <c r="D57" s="86"/>
      <c r="E57" s="763"/>
      <c r="F57" s="1121"/>
      <c r="G57" s="61" t="s">
        <v>152</v>
      </c>
      <c r="H57" s="155">
        <v>234</v>
      </c>
      <c r="I57" s="155">
        <v>234</v>
      </c>
      <c r="J57" s="155">
        <v>234</v>
      </c>
      <c r="K57" s="155">
        <v>234</v>
      </c>
      <c r="L57" s="155">
        <v>234</v>
      </c>
      <c r="M57" s="155">
        <v>234</v>
      </c>
      <c r="N57" s="155">
        <f t="shared" si="1"/>
        <v>1404</v>
      </c>
      <c r="O57" s="1066"/>
      <c r="P57" s="1134"/>
      <c r="Q57" s="1135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2.75" hidden="1" customHeight="1">
      <c r="A58" s="86"/>
      <c r="B58" s="86"/>
      <c r="C58" s="86"/>
      <c r="D58" s="86"/>
      <c r="E58" s="763"/>
      <c r="F58" s="1121"/>
      <c r="G58" s="61" t="s">
        <v>54</v>
      </c>
      <c r="H58" s="155">
        <v>234</v>
      </c>
      <c r="I58" s="155">
        <v>234</v>
      </c>
      <c r="J58" s="155">
        <v>234</v>
      </c>
      <c r="K58" s="155">
        <v>234</v>
      </c>
      <c r="L58" s="155">
        <v>234</v>
      </c>
      <c r="M58" s="155">
        <v>234</v>
      </c>
      <c r="N58" s="155">
        <f t="shared" si="1"/>
        <v>1404</v>
      </c>
      <c r="O58" s="1066"/>
      <c r="P58" s="1134"/>
      <c r="Q58" s="1135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2.75" hidden="1" customHeight="1">
      <c r="A59" s="86"/>
      <c r="B59" s="86"/>
      <c r="C59" s="86"/>
      <c r="D59" s="86"/>
      <c r="E59" s="763"/>
      <c r="F59" s="1121"/>
      <c r="G59" s="61" t="s">
        <v>152</v>
      </c>
      <c r="H59" s="155">
        <v>234</v>
      </c>
      <c r="I59" s="155">
        <v>234</v>
      </c>
      <c r="J59" s="155">
        <v>234</v>
      </c>
      <c r="K59" s="155">
        <v>234</v>
      </c>
      <c r="L59" s="155">
        <v>234</v>
      </c>
      <c r="M59" s="155">
        <v>234</v>
      </c>
      <c r="N59" s="155">
        <f t="shared" si="1"/>
        <v>1404</v>
      </c>
      <c r="O59" s="1066"/>
      <c r="P59" s="1134"/>
      <c r="Q59" s="1135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2.75" hidden="1" customHeight="1">
      <c r="A60" s="86"/>
      <c r="B60" s="86"/>
      <c r="C60" s="86"/>
      <c r="D60" s="86"/>
      <c r="E60" s="763"/>
      <c r="F60" s="1121"/>
      <c r="G60" s="61" t="s">
        <v>54</v>
      </c>
      <c r="H60" s="155">
        <v>234</v>
      </c>
      <c r="I60" s="155">
        <v>234</v>
      </c>
      <c r="J60" s="155">
        <v>234</v>
      </c>
      <c r="K60" s="155">
        <v>234</v>
      </c>
      <c r="L60" s="155">
        <v>234</v>
      </c>
      <c r="M60" s="155">
        <v>234</v>
      </c>
      <c r="N60" s="155">
        <f t="shared" si="1"/>
        <v>1404</v>
      </c>
      <c r="O60" s="1066"/>
      <c r="P60" s="1134"/>
      <c r="Q60" s="1135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6.5" hidden="1" customHeight="1" thickBot="1">
      <c r="A61" s="86"/>
      <c r="B61" s="86"/>
      <c r="C61" s="86"/>
      <c r="D61" s="86"/>
      <c r="E61" s="763"/>
      <c r="F61" s="1121"/>
      <c r="G61" s="61" t="s">
        <v>152</v>
      </c>
      <c r="H61" s="155">
        <v>234</v>
      </c>
      <c r="I61" s="155">
        <v>234</v>
      </c>
      <c r="J61" s="155">
        <v>234</v>
      </c>
      <c r="K61" s="155">
        <v>234</v>
      </c>
      <c r="L61" s="155">
        <v>234</v>
      </c>
      <c r="M61" s="155">
        <v>234</v>
      </c>
      <c r="N61" s="155">
        <f t="shared" si="1"/>
        <v>1404</v>
      </c>
      <c r="O61" s="1066"/>
      <c r="P61" s="1134"/>
      <c r="Q61" s="1135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2.75" hidden="1" customHeight="1">
      <c r="A62" s="86"/>
      <c r="B62" s="86"/>
      <c r="C62" s="86"/>
      <c r="D62" s="86"/>
      <c r="E62" s="763"/>
      <c r="F62" s="1121"/>
      <c r="G62" s="61" t="s">
        <v>54</v>
      </c>
      <c r="H62" s="155">
        <v>234</v>
      </c>
      <c r="I62" s="155">
        <v>234</v>
      </c>
      <c r="J62" s="155">
        <v>234</v>
      </c>
      <c r="K62" s="155">
        <v>234</v>
      </c>
      <c r="L62" s="155">
        <v>234</v>
      </c>
      <c r="M62" s="155">
        <v>234</v>
      </c>
      <c r="N62" s="155">
        <f t="shared" si="1"/>
        <v>1404</v>
      </c>
      <c r="O62" s="1066"/>
      <c r="P62" s="1134"/>
      <c r="Q62" s="1135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2.75" hidden="1" customHeight="1">
      <c r="A63" s="86"/>
      <c r="B63" s="86"/>
      <c r="C63" s="86"/>
      <c r="D63" s="86"/>
      <c r="E63" s="763"/>
      <c r="F63" s="1121"/>
      <c r="G63" s="61" t="s">
        <v>152</v>
      </c>
      <c r="H63" s="155">
        <v>234</v>
      </c>
      <c r="I63" s="155">
        <v>234</v>
      </c>
      <c r="J63" s="155">
        <v>234</v>
      </c>
      <c r="K63" s="155">
        <v>234</v>
      </c>
      <c r="L63" s="155">
        <v>234</v>
      </c>
      <c r="M63" s="155">
        <v>234</v>
      </c>
      <c r="N63" s="155">
        <f t="shared" si="1"/>
        <v>1404</v>
      </c>
      <c r="O63" s="1066"/>
      <c r="P63" s="1134"/>
      <c r="Q63" s="1135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3.5" hidden="1" customHeight="1" thickBot="1">
      <c r="A64" s="86"/>
      <c r="B64" s="86"/>
      <c r="C64" s="86"/>
      <c r="D64" s="86"/>
      <c r="E64" s="763"/>
      <c r="F64" s="1121"/>
      <c r="G64" s="61" t="s">
        <v>54</v>
      </c>
      <c r="H64" s="155">
        <v>234</v>
      </c>
      <c r="I64" s="155">
        <v>234</v>
      </c>
      <c r="J64" s="155">
        <v>234</v>
      </c>
      <c r="K64" s="155">
        <v>234</v>
      </c>
      <c r="L64" s="155">
        <v>234</v>
      </c>
      <c r="M64" s="155">
        <v>234</v>
      </c>
      <c r="N64" s="155">
        <f t="shared" si="1"/>
        <v>1404</v>
      </c>
      <c r="O64" s="1066"/>
      <c r="P64" s="1134"/>
      <c r="Q64" s="1135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2.75" hidden="1" customHeight="1">
      <c r="A65" s="86"/>
      <c r="B65" s="86"/>
      <c r="C65" s="86"/>
      <c r="D65" s="86"/>
      <c r="E65" s="763"/>
      <c r="F65" s="1121"/>
      <c r="G65" s="61" t="s">
        <v>152</v>
      </c>
      <c r="H65" s="155">
        <v>234</v>
      </c>
      <c r="I65" s="155">
        <v>234</v>
      </c>
      <c r="J65" s="155">
        <v>234</v>
      </c>
      <c r="K65" s="155">
        <v>234</v>
      </c>
      <c r="L65" s="155">
        <v>234</v>
      </c>
      <c r="M65" s="155">
        <v>234</v>
      </c>
      <c r="N65" s="155">
        <f t="shared" si="1"/>
        <v>1404</v>
      </c>
      <c r="O65" s="1066"/>
      <c r="P65" s="1134"/>
      <c r="Q65" s="1135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2.75" hidden="1" customHeight="1">
      <c r="A66" s="86"/>
      <c r="B66" s="86"/>
      <c r="C66" s="86"/>
      <c r="D66" s="86"/>
      <c r="E66" s="763"/>
      <c r="F66" s="1121"/>
      <c r="G66" s="61" t="s">
        <v>54</v>
      </c>
      <c r="H66" s="155">
        <v>234</v>
      </c>
      <c r="I66" s="155">
        <v>234</v>
      </c>
      <c r="J66" s="155">
        <v>234</v>
      </c>
      <c r="K66" s="155">
        <v>234</v>
      </c>
      <c r="L66" s="155">
        <v>234</v>
      </c>
      <c r="M66" s="155">
        <v>234</v>
      </c>
      <c r="N66" s="155">
        <f t="shared" si="1"/>
        <v>1404</v>
      </c>
      <c r="O66" s="1066"/>
      <c r="P66" s="1134"/>
      <c r="Q66" s="1135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2.75" hidden="1" customHeight="1">
      <c r="A67" s="86"/>
      <c r="B67" s="86"/>
      <c r="C67" s="86"/>
      <c r="D67" s="86"/>
      <c r="E67" s="763"/>
      <c r="F67" s="1121"/>
      <c r="G67" s="61" t="s">
        <v>152</v>
      </c>
      <c r="H67" s="155">
        <v>234</v>
      </c>
      <c r="I67" s="155">
        <v>234</v>
      </c>
      <c r="J67" s="155">
        <v>234</v>
      </c>
      <c r="K67" s="155">
        <v>234</v>
      </c>
      <c r="L67" s="155">
        <v>234</v>
      </c>
      <c r="M67" s="155">
        <v>234</v>
      </c>
      <c r="N67" s="155">
        <f t="shared" si="1"/>
        <v>1404</v>
      </c>
      <c r="O67" s="1066"/>
      <c r="P67" s="1134"/>
      <c r="Q67" s="1135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12.75" hidden="1" customHeight="1">
      <c r="A68" s="86"/>
      <c r="B68" s="86"/>
      <c r="C68" s="86"/>
      <c r="D68" s="86"/>
      <c r="E68" s="763"/>
      <c r="F68" s="1121"/>
      <c r="G68" s="61" t="s">
        <v>54</v>
      </c>
      <c r="H68" s="155">
        <v>234</v>
      </c>
      <c r="I68" s="155">
        <v>234</v>
      </c>
      <c r="J68" s="155">
        <v>234</v>
      </c>
      <c r="K68" s="155">
        <v>234</v>
      </c>
      <c r="L68" s="155">
        <v>234</v>
      </c>
      <c r="M68" s="155">
        <v>234</v>
      </c>
      <c r="N68" s="155">
        <f t="shared" si="1"/>
        <v>1404</v>
      </c>
      <c r="O68" s="1066"/>
      <c r="P68" s="1134"/>
      <c r="Q68" s="1135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2.75" hidden="1" customHeight="1">
      <c r="A69" s="86"/>
      <c r="B69" s="86"/>
      <c r="C69" s="86"/>
      <c r="D69" s="86"/>
      <c r="E69" s="763"/>
      <c r="F69" s="1121"/>
      <c r="G69" s="61" t="s">
        <v>152</v>
      </c>
      <c r="H69" s="155">
        <v>234</v>
      </c>
      <c r="I69" s="155">
        <v>234</v>
      </c>
      <c r="J69" s="155">
        <v>234</v>
      </c>
      <c r="K69" s="155">
        <v>234</v>
      </c>
      <c r="L69" s="155">
        <v>234</v>
      </c>
      <c r="M69" s="155">
        <v>234</v>
      </c>
      <c r="N69" s="155">
        <f t="shared" si="1"/>
        <v>1404</v>
      </c>
      <c r="O69" s="1066"/>
      <c r="P69" s="1134"/>
      <c r="Q69" s="1135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2.75" hidden="1" customHeight="1">
      <c r="A70" s="86"/>
      <c r="B70" s="86"/>
      <c r="C70" s="86"/>
      <c r="D70" s="86"/>
      <c r="E70" s="763"/>
      <c r="F70" s="1121"/>
      <c r="G70" s="61" t="s">
        <v>54</v>
      </c>
      <c r="H70" s="155">
        <v>234</v>
      </c>
      <c r="I70" s="155">
        <v>234</v>
      </c>
      <c r="J70" s="155">
        <v>234</v>
      </c>
      <c r="K70" s="155">
        <v>234</v>
      </c>
      <c r="L70" s="155">
        <v>234</v>
      </c>
      <c r="M70" s="155">
        <v>234</v>
      </c>
      <c r="N70" s="155">
        <f t="shared" si="1"/>
        <v>1404</v>
      </c>
      <c r="O70" s="1066"/>
      <c r="P70" s="1134"/>
      <c r="Q70" s="1135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2.75" hidden="1" customHeight="1">
      <c r="A71" s="86"/>
      <c r="B71" s="86"/>
      <c r="C71" s="86"/>
      <c r="D71" s="86"/>
      <c r="E71" s="763"/>
      <c r="F71" s="1121"/>
      <c r="G71" s="61" t="s">
        <v>152</v>
      </c>
      <c r="H71" s="155">
        <v>234</v>
      </c>
      <c r="I71" s="155">
        <v>234</v>
      </c>
      <c r="J71" s="155">
        <v>234</v>
      </c>
      <c r="K71" s="155">
        <v>234</v>
      </c>
      <c r="L71" s="155">
        <v>234</v>
      </c>
      <c r="M71" s="155">
        <v>234</v>
      </c>
      <c r="N71" s="155">
        <f t="shared" si="1"/>
        <v>1404</v>
      </c>
      <c r="O71" s="1066"/>
      <c r="P71" s="1134"/>
      <c r="Q71" s="1135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2.75" hidden="1" customHeight="1">
      <c r="A72" s="86"/>
      <c r="B72" s="86"/>
      <c r="C72" s="86"/>
      <c r="D72" s="86"/>
      <c r="E72" s="763"/>
      <c r="F72" s="1121"/>
      <c r="G72" s="61" t="s">
        <v>54</v>
      </c>
      <c r="H72" s="155">
        <v>234</v>
      </c>
      <c r="I72" s="155">
        <v>234</v>
      </c>
      <c r="J72" s="155">
        <v>234</v>
      </c>
      <c r="K72" s="155">
        <v>234</v>
      </c>
      <c r="L72" s="155">
        <v>234</v>
      </c>
      <c r="M72" s="155">
        <v>234</v>
      </c>
      <c r="N72" s="155">
        <f t="shared" si="1"/>
        <v>1404</v>
      </c>
      <c r="O72" s="1066"/>
      <c r="P72" s="1134"/>
      <c r="Q72" s="1135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12.75" hidden="1" customHeight="1">
      <c r="A73" s="86"/>
      <c r="B73" s="86"/>
      <c r="C73" s="86"/>
      <c r="D73" s="86"/>
      <c r="E73" s="763"/>
      <c r="F73" s="1121"/>
      <c r="G73" s="61" t="s">
        <v>152</v>
      </c>
      <c r="H73" s="155">
        <v>234</v>
      </c>
      <c r="I73" s="155">
        <v>234</v>
      </c>
      <c r="J73" s="155">
        <v>234</v>
      </c>
      <c r="K73" s="155">
        <v>234</v>
      </c>
      <c r="L73" s="155">
        <v>234</v>
      </c>
      <c r="M73" s="155">
        <v>234</v>
      </c>
      <c r="N73" s="155">
        <f t="shared" si="1"/>
        <v>1404</v>
      </c>
      <c r="O73" s="1066"/>
      <c r="P73" s="1134"/>
      <c r="Q73" s="1135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2.75" hidden="1" customHeight="1">
      <c r="A74" s="86"/>
      <c r="B74" s="86"/>
      <c r="C74" s="86"/>
      <c r="D74" s="86"/>
      <c r="E74" s="763"/>
      <c r="F74" s="1121"/>
      <c r="G74" s="61" t="s">
        <v>54</v>
      </c>
      <c r="H74" s="155">
        <v>234</v>
      </c>
      <c r="I74" s="155">
        <v>234</v>
      </c>
      <c r="J74" s="155">
        <v>234</v>
      </c>
      <c r="K74" s="155">
        <v>234</v>
      </c>
      <c r="L74" s="155">
        <v>234</v>
      </c>
      <c r="M74" s="155">
        <v>234</v>
      </c>
      <c r="N74" s="155">
        <f t="shared" si="1"/>
        <v>1404</v>
      </c>
      <c r="O74" s="1066"/>
      <c r="P74" s="1134"/>
      <c r="Q74" s="1135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12.75" hidden="1" customHeight="1">
      <c r="A75" s="86"/>
      <c r="B75" s="86"/>
      <c r="C75" s="86"/>
      <c r="D75" s="86"/>
      <c r="E75" s="763"/>
      <c r="F75" s="1121"/>
      <c r="G75" s="61" t="s">
        <v>152</v>
      </c>
      <c r="H75" s="155">
        <v>234</v>
      </c>
      <c r="I75" s="155">
        <v>234</v>
      </c>
      <c r="J75" s="155">
        <v>234</v>
      </c>
      <c r="K75" s="155">
        <v>234</v>
      </c>
      <c r="L75" s="155">
        <v>234</v>
      </c>
      <c r="M75" s="155">
        <v>234</v>
      </c>
      <c r="N75" s="155">
        <f t="shared" si="1"/>
        <v>1404</v>
      </c>
      <c r="O75" s="1066"/>
      <c r="P75" s="1134"/>
      <c r="Q75" s="1135"/>
      <c r="R75" s="86"/>
      <c r="S75" s="86"/>
      <c r="T75" s="86"/>
      <c r="U75" s="86"/>
      <c r="V75" s="86"/>
      <c r="W75" s="86"/>
      <c r="X75" s="86"/>
      <c r="Y75" s="86"/>
      <c r="Z75" s="86"/>
    </row>
    <row r="76" spans="1:26" ht="12.75" hidden="1" customHeight="1">
      <c r="A76" s="86"/>
      <c r="B76" s="86"/>
      <c r="C76" s="86"/>
      <c r="D76" s="86"/>
      <c r="E76" s="763"/>
      <c r="F76" s="1121"/>
      <c r="G76" s="61" t="s">
        <v>54</v>
      </c>
      <c r="H76" s="155">
        <v>234</v>
      </c>
      <c r="I76" s="155">
        <v>234</v>
      </c>
      <c r="J76" s="155">
        <v>234</v>
      </c>
      <c r="K76" s="155">
        <v>234</v>
      </c>
      <c r="L76" s="155">
        <v>234</v>
      </c>
      <c r="M76" s="155">
        <v>234</v>
      </c>
      <c r="N76" s="155">
        <f t="shared" si="1"/>
        <v>1404</v>
      </c>
      <c r="O76" s="1066"/>
      <c r="P76" s="1134"/>
      <c r="Q76" s="1135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2.75" hidden="1" customHeight="1">
      <c r="A77" s="86"/>
      <c r="B77" s="86"/>
      <c r="C77" s="86"/>
      <c r="D77" s="86"/>
      <c r="E77" s="763"/>
      <c r="F77" s="1121"/>
      <c r="G77" s="61" t="s">
        <v>152</v>
      </c>
      <c r="H77" s="155">
        <v>234</v>
      </c>
      <c r="I77" s="155">
        <v>234</v>
      </c>
      <c r="J77" s="155">
        <v>234</v>
      </c>
      <c r="K77" s="155">
        <v>234</v>
      </c>
      <c r="L77" s="155">
        <v>234</v>
      </c>
      <c r="M77" s="155">
        <v>234</v>
      </c>
      <c r="N77" s="155">
        <f t="shared" si="1"/>
        <v>1404</v>
      </c>
      <c r="O77" s="1066"/>
      <c r="P77" s="1134"/>
      <c r="Q77" s="1135"/>
      <c r="R77" s="86"/>
      <c r="S77" s="86"/>
      <c r="T77" s="86"/>
      <c r="U77" s="86"/>
      <c r="V77" s="86"/>
      <c r="W77" s="86"/>
      <c r="X77" s="86"/>
      <c r="Y77" s="86"/>
      <c r="Z77" s="86"/>
    </row>
    <row r="78" spans="1:26" ht="12.75" hidden="1" customHeight="1">
      <c r="A78" s="86"/>
      <c r="B78" s="86"/>
      <c r="C78" s="86"/>
      <c r="D78" s="86"/>
      <c r="E78" s="763"/>
      <c r="F78" s="1121"/>
      <c r="G78" s="61" t="s">
        <v>54</v>
      </c>
      <c r="H78" s="155">
        <v>234</v>
      </c>
      <c r="I78" s="155">
        <v>234</v>
      </c>
      <c r="J78" s="155">
        <v>234</v>
      </c>
      <c r="K78" s="155">
        <v>234</v>
      </c>
      <c r="L78" s="155">
        <v>234</v>
      </c>
      <c r="M78" s="155">
        <v>234</v>
      </c>
      <c r="N78" s="155">
        <f t="shared" si="1"/>
        <v>1404</v>
      </c>
      <c r="O78" s="1066"/>
      <c r="P78" s="1134"/>
      <c r="Q78" s="1135"/>
      <c r="R78" s="86"/>
      <c r="S78" s="86"/>
      <c r="T78" s="86"/>
      <c r="U78" s="86"/>
      <c r="V78" s="86"/>
      <c r="W78" s="86"/>
      <c r="X78" s="86"/>
      <c r="Y78" s="86"/>
      <c r="Z78" s="86"/>
    </row>
    <row r="79" spans="1:26" ht="12.75" hidden="1" customHeight="1">
      <c r="A79" s="86"/>
      <c r="B79" s="86"/>
      <c r="C79" s="86"/>
      <c r="D79" s="86"/>
      <c r="E79" s="763"/>
      <c r="F79" s="1121"/>
      <c r="G79" s="61" t="s">
        <v>152</v>
      </c>
      <c r="H79" s="155">
        <v>234</v>
      </c>
      <c r="I79" s="155">
        <v>234</v>
      </c>
      <c r="J79" s="155">
        <v>234</v>
      </c>
      <c r="K79" s="155">
        <v>234</v>
      </c>
      <c r="L79" s="155">
        <v>234</v>
      </c>
      <c r="M79" s="155">
        <v>234</v>
      </c>
      <c r="N79" s="155">
        <f t="shared" si="1"/>
        <v>1404</v>
      </c>
      <c r="O79" s="1066"/>
      <c r="P79" s="1134"/>
      <c r="Q79" s="1135"/>
      <c r="R79" s="86"/>
      <c r="S79" s="86"/>
      <c r="T79" s="86"/>
      <c r="U79" s="86"/>
      <c r="V79" s="86"/>
      <c r="W79" s="86"/>
      <c r="X79" s="86"/>
      <c r="Y79" s="86"/>
      <c r="Z79" s="86"/>
    </row>
    <row r="80" spans="1:26" ht="12.75" hidden="1" customHeight="1">
      <c r="A80" s="86"/>
      <c r="B80" s="86"/>
      <c r="C80" s="86"/>
      <c r="D80" s="86"/>
      <c r="E80" s="763"/>
      <c r="F80" s="1121"/>
      <c r="G80" s="61" t="s">
        <v>54</v>
      </c>
      <c r="H80" s="155">
        <v>234</v>
      </c>
      <c r="I80" s="155">
        <v>234</v>
      </c>
      <c r="J80" s="155">
        <v>234</v>
      </c>
      <c r="K80" s="155">
        <v>234</v>
      </c>
      <c r="L80" s="155">
        <v>234</v>
      </c>
      <c r="M80" s="155">
        <v>234</v>
      </c>
      <c r="N80" s="155">
        <f t="shared" si="1"/>
        <v>1404</v>
      </c>
      <c r="O80" s="1066"/>
      <c r="P80" s="1134"/>
      <c r="Q80" s="1135"/>
      <c r="R80" s="86"/>
      <c r="S80" s="86"/>
      <c r="T80" s="86"/>
      <c r="U80" s="86"/>
      <c r="V80" s="86"/>
      <c r="W80" s="86"/>
      <c r="X80" s="86"/>
      <c r="Y80" s="86"/>
      <c r="Z80" s="86"/>
    </row>
    <row r="81" spans="1:26" ht="12.75" hidden="1" customHeight="1">
      <c r="A81" s="86"/>
      <c r="B81" s="86"/>
      <c r="C81" s="86"/>
      <c r="D81" s="86"/>
      <c r="E81" s="763"/>
      <c r="F81" s="1121"/>
      <c r="G81" s="61" t="s">
        <v>152</v>
      </c>
      <c r="H81" s="155">
        <v>234</v>
      </c>
      <c r="I81" s="155">
        <v>234</v>
      </c>
      <c r="J81" s="155">
        <v>234</v>
      </c>
      <c r="K81" s="155">
        <v>234</v>
      </c>
      <c r="L81" s="155">
        <v>234</v>
      </c>
      <c r="M81" s="155">
        <v>234</v>
      </c>
      <c r="N81" s="155">
        <f t="shared" si="1"/>
        <v>1404</v>
      </c>
      <c r="O81" s="1066"/>
      <c r="P81" s="1134"/>
      <c r="Q81" s="1135"/>
      <c r="R81" s="86"/>
      <c r="S81" s="86"/>
      <c r="T81" s="86"/>
      <c r="U81" s="86"/>
      <c r="V81" s="86"/>
      <c r="W81" s="86"/>
      <c r="X81" s="86"/>
      <c r="Y81" s="86"/>
      <c r="Z81" s="86"/>
    </row>
    <row r="82" spans="1:26" ht="12.75" hidden="1" customHeight="1">
      <c r="A82" s="86"/>
      <c r="B82" s="86"/>
      <c r="C82" s="86"/>
      <c r="D82" s="86"/>
      <c r="E82" s="763"/>
      <c r="F82" s="1121"/>
      <c r="G82" s="61" t="s">
        <v>54</v>
      </c>
      <c r="H82" s="155">
        <v>234</v>
      </c>
      <c r="I82" s="155">
        <v>234</v>
      </c>
      <c r="J82" s="155">
        <v>234</v>
      </c>
      <c r="K82" s="155">
        <v>234</v>
      </c>
      <c r="L82" s="155">
        <v>234</v>
      </c>
      <c r="M82" s="155">
        <v>234</v>
      </c>
      <c r="N82" s="155">
        <f t="shared" si="1"/>
        <v>1404</v>
      </c>
      <c r="O82" s="1066"/>
      <c r="P82" s="1134"/>
      <c r="Q82" s="1135"/>
      <c r="R82" s="86"/>
      <c r="S82" s="86"/>
      <c r="T82" s="86"/>
      <c r="U82" s="86"/>
      <c r="V82" s="86"/>
      <c r="W82" s="86"/>
      <c r="X82" s="86"/>
      <c r="Y82" s="86"/>
      <c r="Z82" s="86"/>
    </row>
    <row r="83" spans="1:26" ht="12.75" hidden="1" customHeight="1">
      <c r="A83" s="86"/>
      <c r="B83" s="86"/>
      <c r="C83" s="86"/>
      <c r="D83" s="86"/>
      <c r="E83" s="763"/>
      <c r="F83" s="1121"/>
      <c r="G83" s="61" t="s">
        <v>152</v>
      </c>
      <c r="H83" s="155">
        <v>234</v>
      </c>
      <c r="I83" s="155">
        <v>234</v>
      </c>
      <c r="J83" s="155">
        <v>234</v>
      </c>
      <c r="K83" s="155">
        <v>234</v>
      </c>
      <c r="L83" s="155">
        <v>234</v>
      </c>
      <c r="M83" s="155">
        <v>234</v>
      </c>
      <c r="N83" s="155">
        <f t="shared" si="1"/>
        <v>1404</v>
      </c>
      <c r="O83" s="1066"/>
      <c r="P83" s="1134"/>
      <c r="Q83" s="1135"/>
      <c r="R83" s="86"/>
      <c r="S83" s="86"/>
      <c r="T83" s="86"/>
      <c r="U83" s="86"/>
      <c r="V83" s="86"/>
      <c r="W83" s="86"/>
      <c r="X83" s="86"/>
      <c r="Y83" s="86"/>
      <c r="Z83" s="86"/>
    </row>
    <row r="84" spans="1:26" ht="12.75" hidden="1" customHeight="1">
      <c r="A84" s="86"/>
      <c r="B84" s="86"/>
      <c r="C84" s="86"/>
      <c r="D84" s="86"/>
      <c r="E84" s="763"/>
      <c r="F84" s="1121"/>
      <c r="G84" s="61" t="s">
        <v>54</v>
      </c>
      <c r="H84" s="155">
        <v>234</v>
      </c>
      <c r="I84" s="155">
        <v>234</v>
      </c>
      <c r="J84" s="155">
        <v>234</v>
      </c>
      <c r="K84" s="155">
        <v>234</v>
      </c>
      <c r="L84" s="155">
        <v>234</v>
      </c>
      <c r="M84" s="155">
        <v>234</v>
      </c>
      <c r="N84" s="155">
        <f t="shared" si="1"/>
        <v>1404</v>
      </c>
      <c r="O84" s="1066"/>
      <c r="P84" s="1134"/>
      <c r="Q84" s="1135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2.75" hidden="1" customHeight="1">
      <c r="A85" s="86"/>
      <c r="B85" s="86"/>
      <c r="C85" s="86"/>
      <c r="D85" s="86"/>
      <c r="E85" s="763"/>
      <c r="F85" s="1121"/>
      <c r="G85" s="61" t="s">
        <v>152</v>
      </c>
      <c r="H85" s="155">
        <v>234</v>
      </c>
      <c r="I85" s="155">
        <v>234</v>
      </c>
      <c r="J85" s="155">
        <v>234</v>
      </c>
      <c r="K85" s="155">
        <v>234</v>
      </c>
      <c r="L85" s="155">
        <v>234</v>
      </c>
      <c r="M85" s="155">
        <v>234</v>
      </c>
      <c r="N85" s="155">
        <f t="shared" si="1"/>
        <v>1404</v>
      </c>
      <c r="O85" s="1066"/>
      <c r="P85" s="1134"/>
      <c r="Q85" s="1135"/>
      <c r="R85" s="86"/>
      <c r="S85" s="86"/>
      <c r="T85" s="86"/>
      <c r="U85" s="86"/>
      <c r="V85" s="86"/>
      <c r="W85" s="86"/>
      <c r="X85" s="86"/>
      <c r="Y85" s="86"/>
      <c r="Z85" s="86"/>
    </row>
    <row r="86" spans="1:26" ht="12.75" hidden="1" customHeight="1">
      <c r="A86" s="86"/>
      <c r="B86" s="86"/>
      <c r="C86" s="86"/>
      <c r="D86" s="86"/>
      <c r="E86" s="763"/>
      <c r="F86" s="1121"/>
      <c r="G86" s="61" t="s">
        <v>54</v>
      </c>
      <c r="H86" s="155">
        <v>234</v>
      </c>
      <c r="I86" s="155">
        <v>234</v>
      </c>
      <c r="J86" s="155">
        <v>234</v>
      </c>
      <c r="K86" s="155">
        <v>234</v>
      </c>
      <c r="L86" s="155">
        <v>234</v>
      </c>
      <c r="M86" s="155">
        <v>234</v>
      </c>
      <c r="N86" s="155">
        <f t="shared" si="1"/>
        <v>1404</v>
      </c>
      <c r="O86" s="1066"/>
      <c r="P86" s="1134"/>
      <c r="Q86" s="1135"/>
      <c r="R86" s="86"/>
      <c r="S86" s="86"/>
      <c r="T86" s="86"/>
      <c r="U86" s="86"/>
      <c r="V86" s="86"/>
      <c r="W86" s="86"/>
      <c r="X86" s="86"/>
      <c r="Y86" s="86"/>
      <c r="Z86" s="86"/>
    </row>
    <row r="87" spans="1:26" ht="12.75" hidden="1" customHeight="1">
      <c r="A87" s="86"/>
      <c r="B87" s="86"/>
      <c r="C87" s="86"/>
      <c r="D87" s="86"/>
      <c r="E87" s="763"/>
      <c r="F87" s="1121"/>
      <c r="G87" s="61" t="s">
        <v>152</v>
      </c>
      <c r="H87" s="155">
        <v>234</v>
      </c>
      <c r="I87" s="155">
        <v>234</v>
      </c>
      <c r="J87" s="155">
        <v>234</v>
      </c>
      <c r="K87" s="155">
        <v>234</v>
      </c>
      <c r="L87" s="155">
        <v>234</v>
      </c>
      <c r="M87" s="155">
        <v>234</v>
      </c>
      <c r="N87" s="155">
        <f t="shared" si="1"/>
        <v>1404</v>
      </c>
      <c r="O87" s="1066"/>
      <c r="P87" s="1134"/>
      <c r="Q87" s="1135"/>
      <c r="R87" s="86"/>
      <c r="S87" s="86"/>
      <c r="T87" s="86"/>
      <c r="U87" s="86"/>
      <c r="V87" s="86"/>
      <c r="W87" s="86"/>
      <c r="X87" s="86"/>
      <c r="Y87" s="86"/>
      <c r="Z87" s="86"/>
    </row>
    <row r="88" spans="1:26" ht="12.75" hidden="1" customHeight="1">
      <c r="A88" s="86"/>
      <c r="B88" s="86"/>
      <c r="C88" s="86"/>
      <c r="D88" s="86"/>
      <c r="E88" s="763"/>
      <c r="F88" s="1121"/>
      <c r="G88" s="61" t="s">
        <v>54</v>
      </c>
      <c r="H88" s="155">
        <v>234</v>
      </c>
      <c r="I88" s="155">
        <v>234</v>
      </c>
      <c r="J88" s="155">
        <v>234</v>
      </c>
      <c r="K88" s="155">
        <v>234</v>
      </c>
      <c r="L88" s="155">
        <v>234</v>
      </c>
      <c r="M88" s="155">
        <v>234</v>
      </c>
      <c r="N88" s="155">
        <f t="shared" ref="N88:N119" si="2">SUM(H88:M88)</f>
        <v>1404</v>
      </c>
      <c r="O88" s="1066"/>
      <c r="P88" s="1134"/>
      <c r="Q88" s="1135"/>
      <c r="R88" s="86"/>
      <c r="S88" s="86"/>
      <c r="T88" s="86"/>
      <c r="U88" s="86"/>
      <c r="V88" s="86"/>
      <c r="W88" s="86"/>
      <c r="X88" s="86"/>
      <c r="Y88" s="86"/>
      <c r="Z88" s="86"/>
    </row>
    <row r="89" spans="1:26" ht="13.5" hidden="1" customHeight="1" thickBot="1">
      <c r="A89" s="86"/>
      <c r="B89" s="86"/>
      <c r="C89" s="86"/>
      <c r="D89" s="86"/>
      <c r="E89" s="763"/>
      <c r="F89" s="1121"/>
      <c r="G89" s="61" t="s">
        <v>152</v>
      </c>
      <c r="H89" s="155">
        <v>234</v>
      </c>
      <c r="I89" s="155">
        <v>234</v>
      </c>
      <c r="J89" s="155">
        <v>234</v>
      </c>
      <c r="K89" s="155">
        <v>234</v>
      </c>
      <c r="L89" s="155">
        <v>234</v>
      </c>
      <c r="M89" s="155">
        <v>234</v>
      </c>
      <c r="N89" s="155">
        <f t="shared" si="2"/>
        <v>1404</v>
      </c>
      <c r="O89" s="1066"/>
      <c r="P89" s="1134"/>
      <c r="Q89" s="1135"/>
      <c r="R89" s="86"/>
      <c r="S89" s="86"/>
      <c r="T89" s="86"/>
      <c r="U89" s="86"/>
      <c r="V89" s="86"/>
      <c r="W89" s="86"/>
      <c r="X89" s="86"/>
      <c r="Y89" s="86"/>
      <c r="Z89" s="86"/>
    </row>
    <row r="90" spans="1:26" ht="12.75" hidden="1" customHeight="1">
      <c r="A90" s="86"/>
      <c r="B90" s="86"/>
      <c r="C90" s="86"/>
      <c r="D90" s="86"/>
      <c r="E90" s="763"/>
      <c r="F90" s="1121"/>
      <c r="G90" s="61" t="s">
        <v>54</v>
      </c>
      <c r="H90" s="155">
        <v>234</v>
      </c>
      <c r="I90" s="155">
        <v>234</v>
      </c>
      <c r="J90" s="155">
        <v>234</v>
      </c>
      <c r="K90" s="155">
        <v>234</v>
      </c>
      <c r="L90" s="155">
        <v>234</v>
      </c>
      <c r="M90" s="155">
        <v>234</v>
      </c>
      <c r="N90" s="155">
        <f t="shared" si="2"/>
        <v>1404</v>
      </c>
      <c r="O90" s="1066"/>
      <c r="P90" s="1134"/>
      <c r="Q90" s="1135"/>
      <c r="R90" s="86"/>
      <c r="S90" s="86"/>
      <c r="T90" s="86"/>
      <c r="U90" s="86"/>
      <c r="V90" s="86"/>
      <c r="W90" s="86"/>
      <c r="X90" s="86"/>
      <c r="Y90" s="86"/>
      <c r="Z90" s="86"/>
    </row>
    <row r="91" spans="1:26" ht="12.75" hidden="1" customHeight="1">
      <c r="A91" s="86"/>
      <c r="B91" s="86"/>
      <c r="C91" s="86"/>
      <c r="D91" s="86"/>
      <c r="E91" s="763"/>
      <c r="F91" s="1121"/>
      <c r="G91" s="61" t="s">
        <v>152</v>
      </c>
      <c r="H91" s="155">
        <v>234</v>
      </c>
      <c r="I91" s="155">
        <v>234</v>
      </c>
      <c r="J91" s="155">
        <v>234</v>
      </c>
      <c r="K91" s="155">
        <v>234</v>
      </c>
      <c r="L91" s="155">
        <v>234</v>
      </c>
      <c r="M91" s="155">
        <v>234</v>
      </c>
      <c r="N91" s="155">
        <f t="shared" si="2"/>
        <v>1404</v>
      </c>
      <c r="O91" s="1066"/>
      <c r="P91" s="1134"/>
      <c r="Q91" s="1135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12.75" hidden="1" customHeight="1">
      <c r="A92" s="86"/>
      <c r="B92" s="86"/>
      <c r="C92" s="86"/>
      <c r="D92" s="86"/>
      <c r="E92" s="763"/>
      <c r="F92" s="1121"/>
      <c r="G92" s="61" t="s">
        <v>54</v>
      </c>
      <c r="H92" s="155">
        <v>234</v>
      </c>
      <c r="I92" s="155">
        <v>234</v>
      </c>
      <c r="J92" s="155">
        <v>234</v>
      </c>
      <c r="K92" s="155">
        <v>234</v>
      </c>
      <c r="L92" s="155">
        <v>234</v>
      </c>
      <c r="M92" s="155">
        <v>234</v>
      </c>
      <c r="N92" s="155">
        <f t="shared" si="2"/>
        <v>1404</v>
      </c>
      <c r="O92" s="1066"/>
      <c r="P92" s="1134"/>
      <c r="Q92" s="1135"/>
      <c r="R92" s="86"/>
      <c r="S92" s="86"/>
      <c r="T92" s="86"/>
      <c r="U92" s="86"/>
      <c r="V92" s="86"/>
      <c r="W92" s="86"/>
      <c r="X92" s="86"/>
      <c r="Y92" s="86"/>
      <c r="Z92" s="86"/>
    </row>
    <row r="93" spans="1:26" ht="12.75" hidden="1" customHeight="1">
      <c r="A93" s="86"/>
      <c r="B93" s="86"/>
      <c r="C93" s="86"/>
      <c r="D93" s="86"/>
      <c r="E93" s="763"/>
      <c r="F93" s="1121"/>
      <c r="G93" s="61" t="s">
        <v>152</v>
      </c>
      <c r="H93" s="155">
        <v>234</v>
      </c>
      <c r="I93" s="155">
        <v>234</v>
      </c>
      <c r="J93" s="155">
        <v>234</v>
      </c>
      <c r="K93" s="155">
        <v>234</v>
      </c>
      <c r="L93" s="155">
        <v>234</v>
      </c>
      <c r="M93" s="155">
        <v>234</v>
      </c>
      <c r="N93" s="155">
        <f t="shared" si="2"/>
        <v>1404</v>
      </c>
      <c r="O93" s="1066"/>
      <c r="P93" s="1134"/>
      <c r="Q93" s="1135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2.75" hidden="1" customHeight="1">
      <c r="A94" s="86"/>
      <c r="B94" s="86"/>
      <c r="C94" s="86"/>
      <c r="D94" s="86"/>
      <c r="E94" s="763"/>
      <c r="F94" s="1121"/>
      <c r="G94" s="61" t="s">
        <v>54</v>
      </c>
      <c r="H94" s="155">
        <v>234</v>
      </c>
      <c r="I94" s="155">
        <v>234</v>
      </c>
      <c r="J94" s="155">
        <v>234</v>
      </c>
      <c r="K94" s="155">
        <v>234</v>
      </c>
      <c r="L94" s="155">
        <v>234</v>
      </c>
      <c r="M94" s="155">
        <v>234</v>
      </c>
      <c r="N94" s="155">
        <f t="shared" si="2"/>
        <v>1404</v>
      </c>
      <c r="O94" s="1066"/>
      <c r="P94" s="1134"/>
      <c r="Q94" s="1135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12.75" hidden="1" customHeight="1">
      <c r="A95" s="86"/>
      <c r="B95" s="86"/>
      <c r="C95" s="86"/>
      <c r="D95" s="86"/>
      <c r="E95" s="763"/>
      <c r="F95" s="1121"/>
      <c r="G95" s="61" t="s">
        <v>152</v>
      </c>
      <c r="H95" s="155">
        <v>234</v>
      </c>
      <c r="I95" s="155">
        <v>234</v>
      </c>
      <c r="J95" s="155">
        <v>234</v>
      </c>
      <c r="K95" s="155">
        <v>234</v>
      </c>
      <c r="L95" s="155">
        <v>234</v>
      </c>
      <c r="M95" s="155">
        <v>234</v>
      </c>
      <c r="N95" s="155">
        <f t="shared" si="2"/>
        <v>1404</v>
      </c>
      <c r="O95" s="1066"/>
      <c r="P95" s="1134"/>
      <c r="Q95" s="1135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2.75" hidden="1" customHeight="1">
      <c r="A96" s="86"/>
      <c r="B96" s="86"/>
      <c r="C96" s="86"/>
      <c r="D96" s="86"/>
      <c r="E96" s="763"/>
      <c r="F96" s="1121"/>
      <c r="G96" s="61" t="s">
        <v>54</v>
      </c>
      <c r="H96" s="155">
        <v>234</v>
      </c>
      <c r="I96" s="155">
        <v>234</v>
      </c>
      <c r="J96" s="155">
        <v>234</v>
      </c>
      <c r="K96" s="155">
        <v>234</v>
      </c>
      <c r="L96" s="155">
        <v>234</v>
      </c>
      <c r="M96" s="155">
        <v>234</v>
      </c>
      <c r="N96" s="155">
        <f t="shared" si="2"/>
        <v>1404</v>
      </c>
      <c r="O96" s="1066"/>
      <c r="P96" s="1134"/>
      <c r="Q96" s="1135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2.75" hidden="1" customHeight="1">
      <c r="A97" s="86"/>
      <c r="B97" s="86"/>
      <c r="C97" s="86"/>
      <c r="D97" s="86"/>
      <c r="E97" s="763"/>
      <c r="F97" s="1121"/>
      <c r="G97" s="61" t="s">
        <v>152</v>
      </c>
      <c r="H97" s="155">
        <v>234</v>
      </c>
      <c r="I97" s="155">
        <v>234</v>
      </c>
      <c r="J97" s="155">
        <v>234</v>
      </c>
      <c r="K97" s="155">
        <v>234</v>
      </c>
      <c r="L97" s="155">
        <v>234</v>
      </c>
      <c r="M97" s="155">
        <v>234</v>
      </c>
      <c r="N97" s="155">
        <f t="shared" si="2"/>
        <v>1404</v>
      </c>
      <c r="O97" s="1066"/>
      <c r="P97" s="1134"/>
      <c r="Q97" s="1135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2.75" hidden="1" customHeight="1">
      <c r="A98" s="86"/>
      <c r="B98" s="86"/>
      <c r="C98" s="86"/>
      <c r="D98" s="86"/>
      <c r="E98" s="763"/>
      <c r="F98" s="1121"/>
      <c r="G98" s="61" t="s">
        <v>54</v>
      </c>
      <c r="H98" s="155">
        <v>234</v>
      </c>
      <c r="I98" s="155">
        <v>234</v>
      </c>
      <c r="J98" s="155">
        <v>234</v>
      </c>
      <c r="K98" s="155">
        <v>234</v>
      </c>
      <c r="L98" s="155">
        <v>234</v>
      </c>
      <c r="M98" s="155">
        <v>234</v>
      </c>
      <c r="N98" s="155">
        <f t="shared" si="2"/>
        <v>1404</v>
      </c>
      <c r="O98" s="1066"/>
      <c r="P98" s="1134"/>
      <c r="Q98" s="1135"/>
      <c r="R98" s="86"/>
      <c r="S98" s="86"/>
      <c r="T98" s="86"/>
      <c r="U98" s="86"/>
      <c r="V98" s="86"/>
      <c r="W98" s="86"/>
      <c r="X98" s="86"/>
      <c r="Y98" s="86"/>
      <c r="Z98" s="86"/>
    </row>
    <row r="99" spans="1:26" ht="12.75" hidden="1" customHeight="1">
      <c r="A99" s="86"/>
      <c r="B99" s="86"/>
      <c r="C99" s="86"/>
      <c r="D99" s="86"/>
      <c r="E99" s="763"/>
      <c r="F99" s="1121"/>
      <c r="G99" s="61" t="s">
        <v>152</v>
      </c>
      <c r="H99" s="155">
        <v>234</v>
      </c>
      <c r="I99" s="155">
        <v>234</v>
      </c>
      <c r="J99" s="155">
        <v>234</v>
      </c>
      <c r="K99" s="155">
        <v>234</v>
      </c>
      <c r="L99" s="155">
        <v>234</v>
      </c>
      <c r="M99" s="155">
        <v>234</v>
      </c>
      <c r="N99" s="155">
        <f t="shared" si="2"/>
        <v>1404</v>
      </c>
      <c r="O99" s="1066"/>
      <c r="P99" s="1134"/>
      <c r="Q99" s="1135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2.75" hidden="1" customHeight="1">
      <c r="A100" s="86"/>
      <c r="B100" s="86"/>
      <c r="C100" s="86"/>
      <c r="D100" s="86"/>
      <c r="E100" s="763"/>
      <c r="F100" s="1121"/>
      <c r="G100" s="61" t="s">
        <v>54</v>
      </c>
      <c r="H100" s="155">
        <v>234</v>
      </c>
      <c r="I100" s="155">
        <v>234</v>
      </c>
      <c r="J100" s="155">
        <v>234</v>
      </c>
      <c r="K100" s="155">
        <v>234</v>
      </c>
      <c r="L100" s="155">
        <v>234</v>
      </c>
      <c r="M100" s="155">
        <v>234</v>
      </c>
      <c r="N100" s="155">
        <f t="shared" si="2"/>
        <v>1404</v>
      </c>
      <c r="O100" s="1066"/>
      <c r="P100" s="1134"/>
      <c r="Q100" s="1135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2.75" hidden="1" customHeight="1">
      <c r="A101" s="86"/>
      <c r="B101" s="86"/>
      <c r="C101" s="86"/>
      <c r="D101" s="86"/>
      <c r="E101" s="763"/>
      <c r="F101" s="1121"/>
      <c r="G101" s="61" t="s">
        <v>152</v>
      </c>
      <c r="H101" s="155">
        <v>234</v>
      </c>
      <c r="I101" s="155">
        <v>234</v>
      </c>
      <c r="J101" s="155">
        <v>234</v>
      </c>
      <c r="K101" s="155">
        <v>234</v>
      </c>
      <c r="L101" s="155">
        <v>234</v>
      </c>
      <c r="M101" s="155">
        <v>234</v>
      </c>
      <c r="N101" s="155">
        <f t="shared" si="2"/>
        <v>1404</v>
      </c>
      <c r="O101" s="1066"/>
      <c r="P101" s="1134"/>
      <c r="Q101" s="1135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2.75" hidden="1" customHeight="1">
      <c r="A102" s="86"/>
      <c r="B102" s="86"/>
      <c r="C102" s="86"/>
      <c r="D102" s="86"/>
      <c r="E102" s="763"/>
      <c r="F102" s="1121"/>
      <c r="G102" s="61" t="s">
        <v>54</v>
      </c>
      <c r="H102" s="155">
        <v>234</v>
      </c>
      <c r="I102" s="155">
        <v>234</v>
      </c>
      <c r="J102" s="155">
        <v>234</v>
      </c>
      <c r="K102" s="155">
        <v>234</v>
      </c>
      <c r="L102" s="155">
        <v>234</v>
      </c>
      <c r="M102" s="155">
        <v>234</v>
      </c>
      <c r="N102" s="155">
        <f t="shared" si="2"/>
        <v>1404</v>
      </c>
      <c r="O102" s="1066"/>
      <c r="P102" s="1134"/>
      <c r="Q102" s="1135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12.75" hidden="1" customHeight="1">
      <c r="A103" s="86"/>
      <c r="B103" s="86"/>
      <c r="C103" s="86"/>
      <c r="D103" s="86"/>
      <c r="E103" s="763"/>
      <c r="F103" s="1121"/>
      <c r="G103" s="61" t="s">
        <v>152</v>
      </c>
      <c r="H103" s="155">
        <v>234</v>
      </c>
      <c r="I103" s="155">
        <v>234</v>
      </c>
      <c r="J103" s="155">
        <v>234</v>
      </c>
      <c r="K103" s="155">
        <v>234</v>
      </c>
      <c r="L103" s="155">
        <v>234</v>
      </c>
      <c r="M103" s="155">
        <v>234</v>
      </c>
      <c r="N103" s="155">
        <f t="shared" si="2"/>
        <v>1404</v>
      </c>
      <c r="O103" s="1066"/>
      <c r="P103" s="1134"/>
      <c r="Q103" s="1135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ht="12.75" hidden="1" customHeight="1">
      <c r="A104" s="86"/>
      <c r="B104" s="86"/>
      <c r="C104" s="86"/>
      <c r="D104" s="86"/>
      <c r="E104" s="763"/>
      <c r="F104" s="1121"/>
      <c r="G104" s="61" t="s">
        <v>54</v>
      </c>
      <c r="H104" s="155">
        <v>234</v>
      </c>
      <c r="I104" s="155">
        <v>234</v>
      </c>
      <c r="J104" s="155">
        <v>234</v>
      </c>
      <c r="K104" s="155">
        <v>234</v>
      </c>
      <c r="L104" s="155">
        <v>234</v>
      </c>
      <c r="M104" s="155">
        <v>234</v>
      </c>
      <c r="N104" s="155">
        <f t="shared" si="2"/>
        <v>1404</v>
      </c>
      <c r="O104" s="1066"/>
      <c r="P104" s="1134"/>
      <c r="Q104" s="1135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ht="12.75" hidden="1" customHeight="1">
      <c r="A105" s="86"/>
      <c r="B105" s="86"/>
      <c r="C105" s="86"/>
      <c r="D105" s="86"/>
      <c r="E105" s="763"/>
      <c r="F105" s="1121"/>
      <c r="G105" s="61" t="s">
        <v>152</v>
      </c>
      <c r="H105" s="155">
        <v>234</v>
      </c>
      <c r="I105" s="155">
        <v>234</v>
      </c>
      <c r="J105" s="155">
        <v>234</v>
      </c>
      <c r="K105" s="155">
        <v>234</v>
      </c>
      <c r="L105" s="155">
        <v>234</v>
      </c>
      <c r="M105" s="155">
        <v>234</v>
      </c>
      <c r="N105" s="155">
        <f t="shared" si="2"/>
        <v>1404</v>
      </c>
      <c r="O105" s="1066"/>
      <c r="P105" s="1134"/>
      <c r="Q105" s="1135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2.75" hidden="1" customHeight="1">
      <c r="A106" s="86"/>
      <c r="B106" s="86"/>
      <c r="C106" s="86"/>
      <c r="D106" s="86"/>
      <c r="E106" s="763"/>
      <c r="F106" s="1121"/>
      <c r="G106" s="61" t="s">
        <v>54</v>
      </c>
      <c r="H106" s="155">
        <v>234</v>
      </c>
      <c r="I106" s="155">
        <v>234</v>
      </c>
      <c r="J106" s="155">
        <v>234</v>
      </c>
      <c r="K106" s="155">
        <v>234</v>
      </c>
      <c r="L106" s="155">
        <v>234</v>
      </c>
      <c r="M106" s="155">
        <v>234</v>
      </c>
      <c r="N106" s="155">
        <f t="shared" si="2"/>
        <v>1404</v>
      </c>
      <c r="O106" s="1066"/>
      <c r="P106" s="1134"/>
      <c r="Q106" s="1135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2.75" hidden="1" customHeight="1">
      <c r="A107" s="86"/>
      <c r="B107" s="86"/>
      <c r="C107" s="86"/>
      <c r="D107" s="86"/>
      <c r="E107" s="763"/>
      <c r="F107" s="1121"/>
      <c r="G107" s="61" t="s">
        <v>152</v>
      </c>
      <c r="H107" s="155">
        <v>234</v>
      </c>
      <c r="I107" s="155">
        <v>234</v>
      </c>
      <c r="J107" s="155">
        <v>234</v>
      </c>
      <c r="K107" s="155">
        <v>234</v>
      </c>
      <c r="L107" s="155">
        <v>234</v>
      </c>
      <c r="M107" s="155">
        <v>234</v>
      </c>
      <c r="N107" s="155">
        <f t="shared" si="2"/>
        <v>1404</v>
      </c>
      <c r="O107" s="1066"/>
      <c r="P107" s="1134"/>
      <c r="Q107" s="1135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2.75" hidden="1" customHeight="1">
      <c r="A108" s="86"/>
      <c r="B108" s="86"/>
      <c r="C108" s="86"/>
      <c r="D108" s="86"/>
      <c r="E108" s="763"/>
      <c r="F108" s="1121"/>
      <c r="G108" s="61" t="s">
        <v>54</v>
      </c>
      <c r="H108" s="155">
        <v>234</v>
      </c>
      <c r="I108" s="155">
        <v>234</v>
      </c>
      <c r="J108" s="155">
        <v>234</v>
      </c>
      <c r="K108" s="155">
        <v>234</v>
      </c>
      <c r="L108" s="155">
        <v>234</v>
      </c>
      <c r="M108" s="155">
        <v>234</v>
      </c>
      <c r="N108" s="155">
        <f t="shared" si="2"/>
        <v>1404</v>
      </c>
      <c r="O108" s="1066"/>
      <c r="P108" s="1134"/>
      <c r="Q108" s="1135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ht="12.75" hidden="1" customHeight="1">
      <c r="A109" s="86"/>
      <c r="B109" s="86"/>
      <c r="C109" s="86"/>
      <c r="D109" s="86"/>
      <c r="E109" s="763"/>
      <c r="F109" s="1121"/>
      <c r="G109" s="61" t="s">
        <v>152</v>
      </c>
      <c r="H109" s="155">
        <v>234</v>
      </c>
      <c r="I109" s="155">
        <v>234</v>
      </c>
      <c r="J109" s="155">
        <v>234</v>
      </c>
      <c r="K109" s="155">
        <v>234</v>
      </c>
      <c r="L109" s="155">
        <v>234</v>
      </c>
      <c r="M109" s="155">
        <v>234</v>
      </c>
      <c r="N109" s="155">
        <f t="shared" si="2"/>
        <v>1404</v>
      </c>
      <c r="O109" s="1066"/>
      <c r="P109" s="1134"/>
      <c r="Q109" s="1135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ht="12.75" hidden="1" customHeight="1">
      <c r="A110" s="86"/>
      <c r="B110" s="86"/>
      <c r="C110" s="86"/>
      <c r="D110" s="86"/>
      <c r="E110" s="763"/>
      <c r="F110" s="1121"/>
      <c r="G110" s="61" t="s">
        <v>54</v>
      </c>
      <c r="H110" s="155">
        <v>234</v>
      </c>
      <c r="I110" s="155">
        <v>234</v>
      </c>
      <c r="J110" s="155">
        <v>234</v>
      </c>
      <c r="K110" s="155">
        <v>234</v>
      </c>
      <c r="L110" s="155">
        <v>234</v>
      </c>
      <c r="M110" s="155">
        <v>234</v>
      </c>
      <c r="N110" s="155">
        <f t="shared" si="2"/>
        <v>1404</v>
      </c>
      <c r="O110" s="1066"/>
      <c r="P110" s="1134"/>
      <c r="Q110" s="1135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ht="12.75" hidden="1" customHeight="1">
      <c r="A111" s="86"/>
      <c r="B111" s="86"/>
      <c r="C111" s="86"/>
      <c r="D111" s="86"/>
      <c r="E111" s="763"/>
      <c r="F111" s="1121"/>
      <c r="G111" s="61" t="s">
        <v>152</v>
      </c>
      <c r="H111" s="155">
        <v>234</v>
      </c>
      <c r="I111" s="155">
        <v>234</v>
      </c>
      <c r="J111" s="155">
        <v>234</v>
      </c>
      <c r="K111" s="155">
        <v>234</v>
      </c>
      <c r="L111" s="155">
        <v>234</v>
      </c>
      <c r="M111" s="155">
        <v>234</v>
      </c>
      <c r="N111" s="155">
        <f t="shared" si="2"/>
        <v>1404</v>
      </c>
      <c r="O111" s="1066"/>
      <c r="P111" s="1134"/>
      <c r="Q111" s="1135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ht="12.75" hidden="1" customHeight="1">
      <c r="A112" s="86"/>
      <c r="B112" s="86"/>
      <c r="C112" s="86"/>
      <c r="D112" s="86"/>
      <c r="E112" s="763"/>
      <c r="F112" s="1121"/>
      <c r="G112" s="61" t="s">
        <v>54</v>
      </c>
      <c r="H112" s="155">
        <v>234</v>
      </c>
      <c r="I112" s="155">
        <v>234</v>
      </c>
      <c r="J112" s="155">
        <v>234</v>
      </c>
      <c r="K112" s="155">
        <v>234</v>
      </c>
      <c r="L112" s="155">
        <v>234</v>
      </c>
      <c r="M112" s="155">
        <v>234</v>
      </c>
      <c r="N112" s="155">
        <f t="shared" si="2"/>
        <v>1404</v>
      </c>
      <c r="O112" s="1066"/>
      <c r="P112" s="1134"/>
      <c r="Q112" s="1135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ht="12.75" hidden="1" customHeight="1">
      <c r="A113" s="86"/>
      <c r="B113" s="86"/>
      <c r="C113" s="86"/>
      <c r="D113" s="86"/>
      <c r="E113" s="763"/>
      <c r="F113" s="1121"/>
      <c r="G113" s="61" t="s">
        <v>152</v>
      </c>
      <c r="H113" s="155">
        <v>234</v>
      </c>
      <c r="I113" s="155">
        <v>234</v>
      </c>
      <c r="J113" s="155">
        <v>234</v>
      </c>
      <c r="K113" s="155">
        <v>234</v>
      </c>
      <c r="L113" s="155">
        <v>234</v>
      </c>
      <c r="M113" s="155">
        <v>234</v>
      </c>
      <c r="N113" s="155">
        <f t="shared" si="2"/>
        <v>1404</v>
      </c>
      <c r="O113" s="1066"/>
      <c r="P113" s="1134"/>
      <c r="Q113" s="1135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ht="12.75" hidden="1" customHeight="1">
      <c r="A114" s="86"/>
      <c r="B114" s="86"/>
      <c r="C114" s="86"/>
      <c r="D114" s="86"/>
      <c r="E114" s="763"/>
      <c r="F114" s="1121"/>
      <c r="G114" s="61" t="s">
        <v>54</v>
      </c>
      <c r="H114" s="155">
        <v>234</v>
      </c>
      <c r="I114" s="155">
        <v>234</v>
      </c>
      <c r="J114" s="155">
        <v>234</v>
      </c>
      <c r="K114" s="155">
        <v>234</v>
      </c>
      <c r="L114" s="155">
        <v>234</v>
      </c>
      <c r="M114" s="155">
        <v>234</v>
      </c>
      <c r="N114" s="155">
        <f t="shared" si="2"/>
        <v>1404</v>
      </c>
      <c r="O114" s="1066"/>
      <c r="P114" s="1134"/>
      <c r="Q114" s="1135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ht="12.75" hidden="1" customHeight="1">
      <c r="A115" s="86"/>
      <c r="B115" s="86"/>
      <c r="C115" s="86"/>
      <c r="D115" s="86"/>
      <c r="E115" s="763"/>
      <c r="F115" s="1121"/>
      <c r="G115" s="61" t="s">
        <v>152</v>
      </c>
      <c r="H115" s="155">
        <v>234</v>
      </c>
      <c r="I115" s="155">
        <v>234</v>
      </c>
      <c r="J115" s="155">
        <v>234</v>
      </c>
      <c r="K115" s="155">
        <v>234</v>
      </c>
      <c r="L115" s="155">
        <v>234</v>
      </c>
      <c r="M115" s="155">
        <v>234</v>
      </c>
      <c r="N115" s="155">
        <f t="shared" si="2"/>
        <v>1404</v>
      </c>
      <c r="O115" s="1066"/>
      <c r="P115" s="1134"/>
      <c r="Q115" s="1135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ht="12.75" hidden="1" customHeight="1">
      <c r="A116" s="86"/>
      <c r="B116" s="86"/>
      <c r="C116" s="86"/>
      <c r="D116" s="86"/>
      <c r="E116" s="763"/>
      <c r="F116" s="1121"/>
      <c r="G116" s="61" t="s">
        <v>54</v>
      </c>
      <c r="H116" s="155">
        <v>234</v>
      </c>
      <c r="I116" s="155">
        <v>234</v>
      </c>
      <c r="J116" s="155">
        <v>234</v>
      </c>
      <c r="K116" s="155">
        <v>234</v>
      </c>
      <c r="L116" s="155">
        <v>234</v>
      </c>
      <c r="M116" s="155">
        <v>234</v>
      </c>
      <c r="N116" s="155">
        <f t="shared" si="2"/>
        <v>1404</v>
      </c>
      <c r="O116" s="1066"/>
      <c r="P116" s="1134"/>
      <c r="Q116" s="1135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ht="12.75" hidden="1" customHeight="1">
      <c r="A117" s="86"/>
      <c r="B117" s="86"/>
      <c r="C117" s="86"/>
      <c r="D117" s="86"/>
      <c r="E117" s="763"/>
      <c r="F117" s="1121"/>
      <c r="G117" s="61" t="s">
        <v>152</v>
      </c>
      <c r="H117" s="155">
        <v>234</v>
      </c>
      <c r="I117" s="155">
        <v>234</v>
      </c>
      <c r="J117" s="155">
        <v>234</v>
      </c>
      <c r="K117" s="155">
        <v>234</v>
      </c>
      <c r="L117" s="155">
        <v>234</v>
      </c>
      <c r="M117" s="155">
        <v>234</v>
      </c>
      <c r="N117" s="155">
        <f t="shared" si="2"/>
        <v>1404</v>
      </c>
      <c r="O117" s="1066"/>
      <c r="P117" s="1134"/>
      <c r="Q117" s="1135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ht="12.75" hidden="1" customHeight="1">
      <c r="A118" s="86"/>
      <c r="B118" s="86"/>
      <c r="C118" s="86"/>
      <c r="D118" s="86"/>
      <c r="E118" s="763"/>
      <c r="F118" s="1121"/>
      <c r="G118" s="61" t="s">
        <v>54</v>
      </c>
      <c r="H118" s="155">
        <v>234</v>
      </c>
      <c r="I118" s="155">
        <v>234</v>
      </c>
      <c r="J118" s="155">
        <v>234</v>
      </c>
      <c r="K118" s="155">
        <v>234</v>
      </c>
      <c r="L118" s="155">
        <v>234</v>
      </c>
      <c r="M118" s="155">
        <v>234</v>
      </c>
      <c r="N118" s="155">
        <f t="shared" si="2"/>
        <v>1404</v>
      </c>
      <c r="O118" s="1066"/>
      <c r="P118" s="1134"/>
      <c r="Q118" s="1135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ht="12.75" hidden="1" customHeight="1">
      <c r="A119" s="86"/>
      <c r="B119" s="86"/>
      <c r="C119" s="86"/>
      <c r="D119" s="86"/>
      <c r="E119" s="763"/>
      <c r="F119" s="1121"/>
      <c r="G119" s="61" t="s">
        <v>152</v>
      </c>
      <c r="H119" s="155">
        <v>234</v>
      </c>
      <c r="I119" s="155">
        <v>234</v>
      </c>
      <c r="J119" s="155">
        <v>234</v>
      </c>
      <c r="K119" s="155">
        <v>234</v>
      </c>
      <c r="L119" s="155">
        <v>234</v>
      </c>
      <c r="M119" s="155">
        <v>234</v>
      </c>
      <c r="N119" s="155">
        <f t="shared" si="2"/>
        <v>1404</v>
      </c>
      <c r="O119" s="1066"/>
      <c r="P119" s="1134"/>
      <c r="Q119" s="1135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12.75" hidden="1" customHeight="1">
      <c r="A120" s="86"/>
      <c r="B120" s="86"/>
      <c r="C120" s="86"/>
      <c r="D120" s="86"/>
      <c r="E120" s="763"/>
      <c r="F120" s="1121"/>
      <c r="G120" s="61" t="s">
        <v>54</v>
      </c>
      <c r="H120" s="155">
        <v>234</v>
      </c>
      <c r="I120" s="155">
        <v>234</v>
      </c>
      <c r="J120" s="155">
        <v>234</v>
      </c>
      <c r="K120" s="155">
        <v>234</v>
      </c>
      <c r="L120" s="155">
        <v>234</v>
      </c>
      <c r="M120" s="155">
        <v>234</v>
      </c>
      <c r="N120" s="155">
        <f t="shared" ref="N120:N151" si="3">SUM(H120:M120)</f>
        <v>1404</v>
      </c>
      <c r="O120" s="1066"/>
      <c r="P120" s="1134"/>
      <c r="Q120" s="1135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ht="12.75" hidden="1" customHeight="1">
      <c r="A121" s="86"/>
      <c r="B121" s="86"/>
      <c r="C121" s="86"/>
      <c r="D121" s="86"/>
      <c r="E121" s="763"/>
      <c r="F121" s="1121"/>
      <c r="G121" s="61" t="s">
        <v>152</v>
      </c>
      <c r="H121" s="155">
        <v>234</v>
      </c>
      <c r="I121" s="155">
        <v>234</v>
      </c>
      <c r="J121" s="155">
        <v>234</v>
      </c>
      <c r="K121" s="155">
        <v>234</v>
      </c>
      <c r="L121" s="155">
        <v>234</v>
      </c>
      <c r="M121" s="155">
        <v>234</v>
      </c>
      <c r="N121" s="155">
        <f t="shared" si="3"/>
        <v>1404</v>
      </c>
      <c r="O121" s="1066"/>
      <c r="P121" s="1134"/>
      <c r="Q121" s="1135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ht="12.75" hidden="1" customHeight="1">
      <c r="A122" s="86"/>
      <c r="B122" s="86"/>
      <c r="C122" s="86"/>
      <c r="D122" s="86"/>
      <c r="E122" s="763"/>
      <c r="F122" s="1121"/>
      <c r="G122" s="61" t="s">
        <v>54</v>
      </c>
      <c r="H122" s="155">
        <v>234</v>
      </c>
      <c r="I122" s="155">
        <v>234</v>
      </c>
      <c r="J122" s="155">
        <v>234</v>
      </c>
      <c r="K122" s="155">
        <v>234</v>
      </c>
      <c r="L122" s="155">
        <v>234</v>
      </c>
      <c r="M122" s="155">
        <v>234</v>
      </c>
      <c r="N122" s="155">
        <f t="shared" si="3"/>
        <v>1404</v>
      </c>
      <c r="O122" s="1066"/>
      <c r="P122" s="1134"/>
      <c r="Q122" s="1135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ht="12.75" hidden="1" customHeight="1">
      <c r="A123" s="86"/>
      <c r="B123" s="86"/>
      <c r="C123" s="86"/>
      <c r="D123" s="86"/>
      <c r="E123" s="763"/>
      <c r="F123" s="1121"/>
      <c r="G123" s="61" t="s">
        <v>152</v>
      </c>
      <c r="H123" s="155">
        <v>234</v>
      </c>
      <c r="I123" s="155">
        <v>234</v>
      </c>
      <c r="J123" s="155">
        <v>234</v>
      </c>
      <c r="K123" s="155">
        <v>234</v>
      </c>
      <c r="L123" s="155">
        <v>234</v>
      </c>
      <c r="M123" s="155">
        <v>234</v>
      </c>
      <c r="N123" s="155">
        <f t="shared" si="3"/>
        <v>1404</v>
      </c>
      <c r="O123" s="1066"/>
      <c r="P123" s="1134"/>
      <c r="Q123" s="1135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ht="26.25" hidden="1" customHeight="1">
      <c r="A124" s="86"/>
      <c r="B124" s="86"/>
      <c r="C124" s="86"/>
      <c r="D124" s="86"/>
      <c r="E124" s="763"/>
      <c r="F124" s="1121"/>
      <c r="G124" s="61" t="s">
        <v>54</v>
      </c>
      <c r="H124" s="155">
        <v>234</v>
      </c>
      <c r="I124" s="155">
        <v>234</v>
      </c>
      <c r="J124" s="155">
        <v>234</v>
      </c>
      <c r="K124" s="155">
        <v>234</v>
      </c>
      <c r="L124" s="155">
        <v>234</v>
      </c>
      <c r="M124" s="155">
        <v>234</v>
      </c>
      <c r="N124" s="155">
        <f t="shared" si="3"/>
        <v>1404</v>
      </c>
      <c r="O124" s="1066"/>
      <c r="P124" s="1134"/>
      <c r="Q124" s="1135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ht="12.75" hidden="1" customHeight="1">
      <c r="A125" s="86"/>
      <c r="B125" s="86"/>
      <c r="C125" s="86"/>
      <c r="D125" s="86"/>
      <c r="E125" s="763"/>
      <c r="F125" s="1121"/>
      <c r="G125" s="61" t="s">
        <v>152</v>
      </c>
      <c r="H125" s="155">
        <v>234</v>
      </c>
      <c r="I125" s="155">
        <v>234</v>
      </c>
      <c r="J125" s="155">
        <v>234</v>
      </c>
      <c r="K125" s="155">
        <v>234</v>
      </c>
      <c r="L125" s="155">
        <v>234</v>
      </c>
      <c r="M125" s="155">
        <v>234</v>
      </c>
      <c r="N125" s="155">
        <f t="shared" si="3"/>
        <v>1404</v>
      </c>
      <c r="O125" s="1066"/>
      <c r="P125" s="1134"/>
      <c r="Q125" s="1135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ht="12.75" hidden="1" customHeight="1">
      <c r="A126" s="86"/>
      <c r="B126" s="86"/>
      <c r="C126" s="86"/>
      <c r="D126" s="86"/>
      <c r="E126" s="763"/>
      <c r="F126" s="1121"/>
      <c r="G126" s="61" t="s">
        <v>54</v>
      </c>
      <c r="H126" s="155">
        <v>234</v>
      </c>
      <c r="I126" s="155">
        <v>234</v>
      </c>
      <c r="J126" s="155">
        <v>234</v>
      </c>
      <c r="K126" s="155">
        <v>234</v>
      </c>
      <c r="L126" s="155">
        <v>234</v>
      </c>
      <c r="M126" s="155">
        <v>234</v>
      </c>
      <c r="N126" s="155">
        <f t="shared" si="3"/>
        <v>1404</v>
      </c>
      <c r="O126" s="1066"/>
      <c r="P126" s="1134"/>
      <c r="Q126" s="1135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ht="12.75" hidden="1" customHeight="1">
      <c r="A127" s="86"/>
      <c r="B127" s="86"/>
      <c r="C127" s="86"/>
      <c r="D127" s="86"/>
      <c r="E127" s="763"/>
      <c r="F127" s="1121"/>
      <c r="G127" s="61" t="s">
        <v>152</v>
      </c>
      <c r="H127" s="155">
        <v>234</v>
      </c>
      <c r="I127" s="155">
        <v>234</v>
      </c>
      <c r="J127" s="155">
        <v>234</v>
      </c>
      <c r="K127" s="155">
        <v>234</v>
      </c>
      <c r="L127" s="155">
        <v>234</v>
      </c>
      <c r="M127" s="155">
        <v>234</v>
      </c>
      <c r="N127" s="155">
        <f t="shared" si="3"/>
        <v>1404</v>
      </c>
      <c r="O127" s="1066"/>
      <c r="P127" s="1134"/>
      <c r="Q127" s="1135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ht="16.5" hidden="1" customHeight="1" thickBot="1">
      <c r="A128" s="86"/>
      <c r="B128" s="86"/>
      <c r="C128" s="86"/>
      <c r="D128" s="86"/>
      <c r="E128" s="763"/>
      <c r="F128" s="1121"/>
      <c r="G128" s="61" t="s">
        <v>54</v>
      </c>
      <c r="H128" s="155">
        <v>234</v>
      </c>
      <c r="I128" s="155">
        <v>234</v>
      </c>
      <c r="J128" s="155">
        <v>234</v>
      </c>
      <c r="K128" s="155">
        <v>234</v>
      </c>
      <c r="L128" s="155">
        <v>234</v>
      </c>
      <c r="M128" s="155">
        <v>234</v>
      </c>
      <c r="N128" s="155">
        <f t="shared" si="3"/>
        <v>1404</v>
      </c>
      <c r="O128" s="1066"/>
      <c r="P128" s="1134"/>
      <c r="Q128" s="1135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ht="12.75" hidden="1" customHeight="1">
      <c r="A129" s="86"/>
      <c r="B129" s="86"/>
      <c r="C129" s="86"/>
      <c r="D129" s="86"/>
      <c r="E129" s="763"/>
      <c r="F129" s="1121"/>
      <c r="G129" s="61" t="s">
        <v>152</v>
      </c>
      <c r="H129" s="155">
        <v>234</v>
      </c>
      <c r="I129" s="155">
        <v>234</v>
      </c>
      <c r="J129" s="155">
        <v>234</v>
      </c>
      <c r="K129" s="155">
        <v>234</v>
      </c>
      <c r="L129" s="155">
        <v>234</v>
      </c>
      <c r="M129" s="155">
        <v>234</v>
      </c>
      <c r="N129" s="155">
        <f t="shared" si="3"/>
        <v>1404</v>
      </c>
      <c r="O129" s="1066"/>
      <c r="P129" s="1134"/>
      <c r="Q129" s="1135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ht="12.75" hidden="1" customHeight="1">
      <c r="A130" s="86"/>
      <c r="B130" s="86"/>
      <c r="C130" s="86"/>
      <c r="D130" s="86"/>
      <c r="E130" s="763"/>
      <c r="F130" s="1121"/>
      <c r="G130" s="61" t="s">
        <v>54</v>
      </c>
      <c r="H130" s="155">
        <v>234</v>
      </c>
      <c r="I130" s="155">
        <v>234</v>
      </c>
      <c r="J130" s="155">
        <v>234</v>
      </c>
      <c r="K130" s="155">
        <v>234</v>
      </c>
      <c r="L130" s="155">
        <v>234</v>
      </c>
      <c r="M130" s="155">
        <v>234</v>
      </c>
      <c r="N130" s="155">
        <f t="shared" si="3"/>
        <v>1404</v>
      </c>
      <c r="O130" s="1066"/>
      <c r="P130" s="1134"/>
      <c r="Q130" s="1135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ht="13.5" hidden="1" customHeight="1" thickBot="1">
      <c r="A131" s="86"/>
      <c r="B131" s="86"/>
      <c r="C131" s="86"/>
      <c r="D131" s="86"/>
      <c r="E131" s="763"/>
      <c r="F131" s="1121"/>
      <c r="G131" s="61" t="s">
        <v>152</v>
      </c>
      <c r="H131" s="155">
        <v>234</v>
      </c>
      <c r="I131" s="155">
        <v>234</v>
      </c>
      <c r="J131" s="155">
        <v>234</v>
      </c>
      <c r="K131" s="155">
        <v>234</v>
      </c>
      <c r="L131" s="155">
        <v>234</v>
      </c>
      <c r="M131" s="155">
        <v>234</v>
      </c>
      <c r="N131" s="155">
        <f t="shared" si="3"/>
        <v>1404</v>
      </c>
      <c r="O131" s="1066"/>
      <c r="P131" s="1134"/>
      <c r="Q131" s="1135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ht="12.75" hidden="1" customHeight="1">
      <c r="A132" s="86"/>
      <c r="B132" s="86"/>
      <c r="C132" s="86"/>
      <c r="D132" s="86"/>
      <c r="E132" s="763"/>
      <c r="F132" s="1121"/>
      <c r="G132" s="61" t="s">
        <v>54</v>
      </c>
      <c r="H132" s="155">
        <v>234</v>
      </c>
      <c r="I132" s="155">
        <v>234</v>
      </c>
      <c r="J132" s="155">
        <v>234</v>
      </c>
      <c r="K132" s="155">
        <v>234</v>
      </c>
      <c r="L132" s="155">
        <v>234</v>
      </c>
      <c r="M132" s="155">
        <v>234</v>
      </c>
      <c r="N132" s="155">
        <f t="shared" si="3"/>
        <v>1404</v>
      </c>
      <c r="O132" s="1066"/>
      <c r="P132" s="1134"/>
      <c r="Q132" s="1135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ht="12.75" hidden="1" customHeight="1">
      <c r="A133" s="86"/>
      <c r="B133" s="86"/>
      <c r="C133" s="86"/>
      <c r="D133" s="86"/>
      <c r="E133" s="763"/>
      <c r="F133" s="1121"/>
      <c r="G133" s="61" t="s">
        <v>152</v>
      </c>
      <c r="H133" s="155">
        <v>234</v>
      </c>
      <c r="I133" s="155">
        <v>234</v>
      </c>
      <c r="J133" s="155">
        <v>234</v>
      </c>
      <c r="K133" s="155">
        <v>234</v>
      </c>
      <c r="L133" s="155">
        <v>234</v>
      </c>
      <c r="M133" s="155">
        <v>234</v>
      </c>
      <c r="N133" s="155">
        <f t="shared" si="3"/>
        <v>1404</v>
      </c>
      <c r="O133" s="1066"/>
      <c r="P133" s="1134"/>
      <c r="Q133" s="1135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ht="12.75" hidden="1" customHeight="1">
      <c r="A134" s="86"/>
      <c r="B134" s="86"/>
      <c r="C134" s="86"/>
      <c r="D134" s="86"/>
      <c r="E134" s="763"/>
      <c r="F134" s="1121"/>
      <c r="G134" s="61" t="s">
        <v>54</v>
      </c>
      <c r="H134" s="155">
        <v>234</v>
      </c>
      <c r="I134" s="155">
        <v>234</v>
      </c>
      <c r="J134" s="155">
        <v>234</v>
      </c>
      <c r="K134" s="155">
        <v>234</v>
      </c>
      <c r="L134" s="155">
        <v>234</v>
      </c>
      <c r="M134" s="155">
        <v>234</v>
      </c>
      <c r="N134" s="155">
        <f t="shared" si="3"/>
        <v>1404</v>
      </c>
      <c r="O134" s="1066"/>
      <c r="P134" s="1134"/>
      <c r="Q134" s="1135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ht="12.75" hidden="1" customHeight="1">
      <c r="A135" s="86"/>
      <c r="B135" s="86"/>
      <c r="C135" s="86"/>
      <c r="D135" s="86"/>
      <c r="E135" s="763"/>
      <c r="F135" s="1121"/>
      <c r="G135" s="61" t="s">
        <v>152</v>
      </c>
      <c r="H135" s="155">
        <v>234</v>
      </c>
      <c r="I135" s="155">
        <v>234</v>
      </c>
      <c r="J135" s="155">
        <v>234</v>
      </c>
      <c r="K135" s="155">
        <v>234</v>
      </c>
      <c r="L135" s="155">
        <v>234</v>
      </c>
      <c r="M135" s="155">
        <v>234</v>
      </c>
      <c r="N135" s="155">
        <f t="shared" si="3"/>
        <v>1404</v>
      </c>
      <c r="O135" s="1066"/>
      <c r="P135" s="1134"/>
      <c r="Q135" s="1135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ht="12.75" hidden="1" customHeight="1">
      <c r="A136" s="86"/>
      <c r="B136" s="86"/>
      <c r="C136" s="86"/>
      <c r="D136" s="86"/>
      <c r="E136" s="763"/>
      <c r="F136" s="1121"/>
      <c r="G136" s="61" t="s">
        <v>54</v>
      </c>
      <c r="H136" s="155">
        <v>234</v>
      </c>
      <c r="I136" s="155">
        <v>234</v>
      </c>
      <c r="J136" s="155">
        <v>234</v>
      </c>
      <c r="K136" s="155">
        <v>234</v>
      </c>
      <c r="L136" s="155">
        <v>234</v>
      </c>
      <c r="M136" s="155">
        <v>234</v>
      </c>
      <c r="N136" s="155">
        <f t="shared" si="3"/>
        <v>1404</v>
      </c>
      <c r="O136" s="1066"/>
      <c r="P136" s="1134"/>
      <c r="Q136" s="1135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ht="12.75" hidden="1" customHeight="1">
      <c r="A137" s="86"/>
      <c r="B137" s="86"/>
      <c r="C137" s="86"/>
      <c r="D137" s="86"/>
      <c r="E137" s="763"/>
      <c r="F137" s="1121"/>
      <c r="G137" s="61" t="s">
        <v>152</v>
      </c>
      <c r="H137" s="155">
        <v>234</v>
      </c>
      <c r="I137" s="155">
        <v>234</v>
      </c>
      <c r="J137" s="155">
        <v>234</v>
      </c>
      <c r="K137" s="155">
        <v>234</v>
      </c>
      <c r="L137" s="155">
        <v>234</v>
      </c>
      <c r="M137" s="155">
        <v>234</v>
      </c>
      <c r="N137" s="155">
        <f t="shared" si="3"/>
        <v>1404</v>
      </c>
      <c r="O137" s="1066"/>
      <c r="P137" s="1134"/>
      <c r="Q137" s="1135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ht="12.75" hidden="1" customHeight="1">
      <c r="A138" s="86"/>
      <c r="B138" s="86"/>
      <c r="C138" s="86"/>
      <c r="D138" s="86"/>
      <c r="E138" s="763"/>
      <c r="F138" s="1121"/>
      <c r="G138" s="61" t="s">
        <v>54</v>
      </c>
      <c r="H138" s="155">
        <v>234</v>
      </c>
      <c r="I138" s="155">
        <v>234</v>
      </c>
      <c r="J138" s="155">
        <v>234</v>
      </c>
      <c r="K138" s="155">
        <v>234</v>
      </c>
      <c r="L138" s="155">
        <v>234</v>
      </c>
      <c r="M138" s="155">
        <v>234</v>
      </c>
      <c r="N138" s="155">
        <f t="shared" si="3"/>
        <v>1404</v>
      </c>
      <c r="O138" s="1066"/>
      <c r="P138" s="1134"/>
      <c r="Q138" s="1135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ht="12.75" hidden="1" customHeight="1">
      <c r="A139" s="86"/>
      <c r="B139" s="86"/>
      <c r="C139" s="86"/>
      <c r="D139" s="86"/>
      <c r="E139" s="763"/>
      <c r="F139" s="1121"/>
      <c r="G139" s="61" t="s">
        <v>152</v>
      </c>
      <c r="H139" s="155">
        <v>234</v>
      </c>
      <c r="I139" s="155">
        <v>234</v>
      </c>
      <c r="J139" s="155">
        <v>234</v>
      </c>
      <c r="K139" s="155">
        <v>234</v>
      </c>
      <c r="L139" s="155">
        <v>234</v>
      </c>
      <c r="M139" s="155">
        <v>234</v>
      </c>
      <c r="N139" s="155">
        <f t="shared" si="3"/>
        <v>1404</v>
      </c>
      <c r="O139" s="1066"/>
      <c r="P139" s="1134"/>
      <c r="Q139" s="1135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ht="12.75" hidden="1" customHeight="1">
      <c r="A140" s="86"/>
      <c r="B140" s="86"/>
      <c r="C140" s="86"/>
      <c r="D140" s="86"/>
      <c r="E140" s="763"/>
      <c r="F140" s="1121"/>
      <c r="G140" s="61" t="s">
        <v>54</v>
      </c>
      <c r="H140" s="155">
        <v>234</v>
      </c>
      <c r="I140" s="155">
        <v>234</v>
      </c>
      <c r="J140" s="155">
        <v>234</v>
      </c>
      <c r="K140" s="155">
        <v>234</v>
      </c>
      <c r="L140" s="155">
        <v>234</v>
      </c>
      <c r="M140" s="155">
        <v>234</v>
      </c>
      <c r="N140" s="155">
        <f t="shared" si="3"/>
        <v>1404</v>
      </c>
      <c r="O140" s="1066"/>
      <c r="P140" s="1134"/>
      <c r="Q140" s="1135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ht="12.75" hidden="1" customHeight="1">
      <c r="A141" s="86"/>
      <c r="B141" s="86"/>
      <c r="C141" s="86"/>
      <c r="D141" s="86"/>
      <c r="E141" s="763"/>
      <c r="F141" s="1121"/>
      <c r="G141" s="61" t="s">
        <v>152</v>
      </c>
      <c r="H141" s="155">
        <v>234</v>
      </c>
      <c r="I141" s="155">
        <v>234</v>
      </c>
      <c r="J141" s="155">
        <v>234</v>
      </c>
      <c r="K141" s="155">
        <v>234</v>
      </c>
      <c r="L141" s="155">
        <v>234</v>
      </c>
      <c r="M141" s="155">
        <v>234</v>
      </c>
      <c r="N141" s="155">
        <f t="shared" si="3"/>
        <v>1404</v>
      </c>
      <c r="O141" s="1066"/>
      <c r="P141" s="1134"/>
      <c r="Q141" s="1135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ht="12.75" hidden="1" customHeight="1">
      <c r="A142" s="86"/>
      <c r="B142" s="86"/>
      <c r="C142" s="86"/>
      <c r="D142" s="86"/>
      <c r="E142" s="763"/>
      <c r="F142" s="1121"/>
      <c r="G142" s="61" t="s">
        <v>54</v>
      </c>
      <c r="H142" s="155">
        <v>234</v>
      </c>
      <c r="I142" s="155">
        <v>234</v>
      </c>
      <c r="J142" s="155">
        <v>234</v>
      </c>
      <c r="K142" s="155">
        <v>234</v>
      </c>
      <c r="L142" s="155">
        <v>234</v>
      </c>
      <c r="M142" s="155">
        <v>234</v>
      </c>
      <c r="N142" s="155">
        <f t="shared" si="3"/>
        <v>1404</v>
      </c>
      <c r="O142" s="1066"/>
      <c r="P142" s="1134"/>
      <c r="Q142" s="1135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ht="12.75" hidden="1" customHeight="1">
      <c r="A143" s="86"/>
      <c r="B143" s="86"/>
      <c r="C143" s="86"/>
      <c r="D143" s="86"/>
      <c r="E143" s="763"/>
      <c r="F143" s="1121"/>
      <c r="G143" s="61" t="s">
        <v>152</v>
      </c>
      <c r="H143" s="155">
        <v>234</v>
      </c>
      <c r="I143" s="155">
        <v>234</v>
      </c>
      <c r="J143" s="155">
        <v>234</v>
      </c>
      <c r="K143" s="155">
        <v>234</v>
      </c>
      <c r="L143" s="155">
        <v>234</v>
      </c>
      <c r="M143" s="155">
        <v>234</v>
      </c>
      <c r="N143" s="155">
        <f t="shared" si="3"/>
        <v>1404</v>
      </c>
      <c r="O143" s="1066"/>
      <c r="P143" s="1134"/>
      <c r="Q143" s="1135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ht="12.75" hidden="1" customHeight="1">
      <c r="A144" s="86"/>
      <c r="B144" s="86"/>
      <c r="C144" s="86"/>
      <c r="D144" s="86"/>
      <c r="E144" s="763"/>
      <c r="F144" s="1121"/>
      <c r="G144" s="61" t="s">
        <v>54</v>
      </c>
      <c r="H144" s="155">
        <v>234</v>
      </c>
      <c r="I144" s="155">
        <v>234</v>
      </c>
      <c r="J144" s="155">
        <v>234</v>
      </c>
      <c r="K144" s="155">
        <v>234</v>
      </c>
      <c r="L144" s="155">
        <v>234</v>
      </c>
      <c r="M144" s="155">
        <v>234</v>
      </c>
      <c r="N144" s="155">
        <f t="shared" si="3"/>
        <v>1404</v>
      </c>
      <c r="O144" s="1066"/>
      <c r="P144" s="1134"/>
      <c r="Q144" s="1135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ht="12.75" hidden="1" customHeight="1">
      <c r="A145" s="86"/>
      <c r="B145" s="86"/>
      <c r="C145" s="86"/>
      <c r="D145" s="86"/>
      <c r="E145" s="763"/>
      <c r="F145" s="1121"/>
      <c r="G145" s="61" t="s">
        <v>152</v>
      </c>
      <c r="H145" s="155">
        <v>234</v>
      </c>
      <c r="I145" s="155">
        <v>234</v>
      </c>
      <c r="J145" s="155">
        <v>234</v>
      </c>
      <c r="K145" s="155">
        <v>234</v>
      </c>
      <c r="L145" s="155">
        <v>234</v>
      </c>
      <c r="M145" s="155">
        <v>234</v>
      </c>
      <c r="N145" s="155">
        <f t="shared" si="3"/>
        <v>1404</v>
      </c>
      <c r="O145" s="1066"/>
      <c r="P145" s="1134"/>
      <c r="Q145" s="1135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ht="12.75" hidden="1" customHeight="1">
      <c r="A146" s="86"/>
      <c r="B146" s="86"/>
      <c r="C146" s="86"/>
      <c r="D146" s="86"/>
      <c r="E146" s="763"/>
      <c r="F146" s="1121"/>
      <c r="G146" s="61" t="s">
        <v>54</v>
      </c>
      <c r="H146" s="155">
        <v>234</v>
      </c>
      <c r="I146" s="155">
        <v>234</v>
      </c>
      <c r="J146" s="155">
        <v>234</v>
      </c>
      <c r="K146" s="155">
        <v>234</v>
      </c>
      <c r="L146" s="155">
        <v>234</v>
      </c>
      <c r="M146" s="155">
        <v>234</v>
      </c>
      <c r="N146" s="155">
        <f t="shared" si="3"/>
        <v>1404</v>
      </c>
      <c r="O146" s="1066"/>
      <c r="P146" s="1134"/>
      <c r="Q146" s="1135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ht="12.75" hidden="1" customHeight="1">
      <c r="A147" s="86"/>
      <c r="B147" s="86"/>
      <c r="C147" s="86"/>
      <c r="D147" s="86"/>
      <c r="E147" s="763"/>
      <c r="F147" s="1121"/>
      <c r="G147" s="61" t="s">
        <v>152</v>
      </c>
      <c r="H147" s="155">
        <v>234</v>
      </c>
      <c r="I147" s="155">
        <v>234</v>
      </c>
      <c r="J147" s="155">
        <v>234</v>
      </c>
      <c r="K147" s="155">
        <v>234</v>
      </c>
      <c r="L147" s="155">
        <v>234</v>
      </c>
      <c r="M147" s="155">
        <v>234</v>
      </c>
      <c r="N147" s="155">
        <f t="shared" si="3"/>
        <v>1404</v>
      </c>
      <c r="O147" s="1066"/>
      <c r="P147" s="1134"/>
      <c r="Q147" s="1135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ht="12.75" hidden="1" customHeight="1">
      <c r="A148" s="86"/>
      <c r="B148" s="86"/>
      <c r="C148" s="86"/>
      <c r="D148" s="86"/>
      <c r="E148" s="763"/>
      <c r="F148" s="1121"/>
      <c r="G148" s="61" t="s">
        <v>54</v>
      </c>
      <c r="H148" s="155">
        <v>234</v>
      </c>
      <c r="I148" s="155">
        <v>234</v>
      </c>
      <c r="J148" s="155">
        <v>234</v>
      </c>
      <c r="K148" s="155">
        <v>234</v>
      </c>
      <c r="L148" s="155">
        <v>234</v>
      </c>
      <c r="M148" s="155">
        <v>234</v>
      </c>
      <c r="N148" s="155">
        <f t="shared" si="3"/>
        <v>1404</v>
      </c>
      <c r="O148" s="1066"/>
      <c r="P148" s="1134"/>
      <c r="Q148" s="1135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ht="12.75" hidden="1" customHeight="1">
      <c r="A149" s="86"/>
      <c r="B149" s="86"/>
      <c r="C149" s="86"/>
      <c r="D149" s="86"/>
      <c r="E149" s="763"/>
      <c r="F149" s="1121"/>
      <c r="G149" s="61" t="s">
        <v>152</v>
      </c>
      <c r="H149" s="155">
        <v>234</v>
      </c>
      <c r="I149" s="155">
        <v>234</v>
      </c>
      <c r="J149" s="155">
        <v>234</v>
      </c>
      <c r="K149" s="155">
        <v>234</v>
      </c>
      <c r="L149" s="155">
        <v>234</v>
      </c>
      <c r="M149" s="155">
        <v>234</v>
      </c>
      <c r="N149" s="155">
        <f t="shared" si="3"/>
        <v>1404</v>
      </c>
      <c r="O149" s="1066"/>
      <c r="P149" s="1134"/>
      <c r="Q149" s="1135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ht="12.75" hidden="1" customHeight="1">
      <c r="A150" s="86"/>
      <c r="B150" s="86"/>
      <c r="C150" s="86"/>
      <c r="D150" s="86"/>
      <c r="E150" s="763"/>
      <c r="F150" s="1121"/>
      <c r="G150" s="61" t="s">
        <v>54</v>
      </c>
      <c r="H150" s="155">
        <v>234</v>
      </c>
      <c r="I150" s="155">
        <v>234</v>
      </c>
      <c r="J150" s="155">
        <v>234</v>
      </c>
      <c r="K150" s="155">
        <v>234</v>
      </c>
      <c r="L150" s="155">
        <v>234</v>
      </c>
      <c r="M150" s="155">
        <v>234</v>
      </c>
      <c r="N150" s="155">
        <f t="shared" si="3"/>
        <v>1404</v>
      </c>
      <c r="O150" s="1066"/>
      <c r="P150" s="1134"/>
      <c r="Q150" s="1135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ht="12.75" hidden="1" customHeight="1">
      <c r="A151" s="86"/>
      <c r="B151" s="86"/>
      <c r="C151" s="86"/>
      <c r="D151" s="86"/>
      <c r="E151" s="763"/>
      <c r="F151" s="1121"/>
      <c r="G151" s="61" t="s">
        <v>152</v>
      </c>
      <c r="H151" s="155">
        <v>234</v>
      </c>
      <c r="I151" s="155">
        <v>234</v>
      </c>
      <c r="J151" s="155">
        <v>234</v>
      </c>
      <c r="K151" s="155">
        <v>234</v>
      </c>
      <c r="L151" s="155">
        <v>234</v>
      </c>
      <c r="M151" s="155">
        <v>234</v>
      </c>
      <c r="N151" s="155">
        <f t="shared" si="3"/>
        <v>1404</v>
      </c>
      <c r="O151" s="1066"/>
      <c r="P151" s="1134"/>
      <c r="Q151" s="1135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ht="12.75" hidden="1" customHeight="1">
      <c r="A152" s="86"/>
      <c r="B152" s="86"/>
      <c r="C152" s="86"/>
      <c r="D152" s="86"/>
      <c r="E152" s="763"/>
      <c r="F152" s="1121"/>
      <c r="G152" s="61" t="s">
        <v>54</v>
      </c>
      <c r="H152" s="155">
        <v>234</v>
      </c>
      <c r="I152" s="155">
        <v>234</v>
      </c>
      <c r="J152" s="155">
        <v>234</v>
      </c>
      <c r="K152" s="155">
        <v>234</v>
      </c>
      <c r="L152" s="155">
        <v>234</v>
      </c>
      <c r="M152" s="155">
        <v>234</v>
      </c>
      <c r="N152" s="155">
        <f t="shared" ref="N152:N177" si="4">SUM(H152:M152)</f>
        <v>1404</v>
      </c>
      <c r="O152" s="1066"/>
      <c r="P152" s="1134"/>
      <c r="Q152" s="1135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ht="12.75" hidden="1" customHeight="1">
      <c r="A153" s="86"/>
      <c r="B153" s="86"/>
      <c r="C153" s="86"/>
      <c r="D153" s="86"/>
      <c r="E153" s="763"/>
      <c r="F153" s="1121"/>
      <c r="G153" s="61" t="s">
        <v>152</v>
      </c>
      <c r="H153" s="155">
        <v>234</v>
      </c>
      <c r="I153" s="155">
        <v>234</v>
      </c>
      <c r="J153" s="155">
        <v>234</v>
      </c>
      <c r="K153" s="155">
        <v>234</v>
      </c>
      <c r="L153" s="155">
        <v>234</v>
      </c>
      <c r="M153" s="155">
        <v>234</v>
      </c>
      <c r="N153" s="155">
        <f t="shared" si="4"/>
        <v>1404</v>
      </c>
      <c r="O153" s="1066"/>
      <c r="P153" s="1134"/>
      <c r="Q153" s="1135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ht="12.75" hidden="1" customHeight="1">
      <c r="A154" s="86"/>
      <c r="B154" s="86"/>
      <c r="C154" s="86"/>
      <c r="D154" s="86"/>
      <c r="E154" s="763"/>
      <c r="F154" s="1121"/>
      <c r="G154" s="61" t="s">
        <v>54</v>
      </c>
      <c r="H154" s="155">
        <v>234</v>
      </c>
      <c r="I154" s="155">
        <v>234</v>
      </c>
      <c r="J154" s="155">
        <v>234</v>
      </c>
      <c r="K154" s="155">
        <v>234</v>
      </c>
      <c r="L154" s="155">
        <v>234</v>
      </c>
      <c r="M154" s="155">
        <v>234</v>
      </c>
      <c r="N154" s="155">
        <f t="shared" si="4"/>
        <v>1404</v>
      </c>
      <c r="O154" s="1066"/>
      <c r="P154" s="1134"/>
      <c r="Q154" s="1135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ht="12.75" hidden="1" customHeight="1">
      <c r="A155" s="86"/>
      <c r="B155" s="86"/>
      <c r="C155" s="86"/>
      <c r="D155" s="86"/>
      <c r="E155" s="763"/>
      <c r="F155" s="1121"/>
      <c r="G155" s="61" t="s">
        <v>152</v>
      </c>
      <c r="H155" s="155">
        <v>234</v>
      </c>
      <c r="I155" s="155">
        <v>234</v>
      </c>
      <c r="J155" s="155">
        <v>234</v>
      </c>
      <c r="K155" s="155">
        <v>234</v>
      </c>
      <c r="L155" s="155">
        <v>234</v>
      </c>
      <c r="M155" s="155">
        <v>234</v>
      </c>
      <c r="N155" s="155">
        <f t="shared" si="4"/>
        <v>1404</v>
      </c>
      <c r="O155" s="1066"/>
      <c r="P155" s="1134"/>
      <c r="Q155" s="1135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ht="13.5" hidden="1" customHeight="1" thickBot="1">
      <c r="A156" s="86"/>
      <c r="B156" s="86"/>
      <c r="C156" s="86"/>
      <c r="D156" s="86"/>
      <c r="E156" s="763"/>
      <c r="F156" s="1121"/>
      <c r="G156" s="61" t="s">
        <v>54</v>
      </c>
      <c r="H156" s="155">
        <v>234</v>
      </c>
      <c r="I156" s="155">
        <v>234</v>
      </c>
      <c r="J156" s="155">
        <v>234</v>
      </c>
      <c r="K156" s="155">
        <v>234</v>
      </c>
      <c r="L156" s="155">
        <v>234</v>
      </c>
      <c r="M156" s="155">
        <v>234</v>
      </c>
      <c r="N156" s="155">
        <f t="shared" si="4"/>
        <v>1404</v>
      </c>
      <c r="O156" s="1066"/>
      <c r="P156" s="1134"/>
      <c r="Q156" s="1135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ht="12.75" hidden="1" customHeight="1">
      <c r="A157" s="86"/>
      <c r="B157" s="86"/>
      <c r="C157" s="86"/>
      <c r="D157" s="86"/>
      <c r="E157" s="763"/>
      <c r="F157" s="1121"/>
      <c r="G157" s="61" t="s">
        <v>152</v>
      </c>
      <c r="H157" s="155">
        <v>234</v>
      </c>
      <c r="I157" s="155">
        <v>234</v>
      </c>
      <c r="J157" s="155">
        <v>234</v>
      </c>
      <c r="K157" s="155">
        <v>234</v>
      </c>
      <c r="L157" s="155">
        <v>234</v>
      </c>
      <c r="M157" s="155">
        <v>234</v>
      </c>
      <c r="N157" s="155">
        <f t="shared" si="4"/>
        <v>1404</v>
      </c>
      <c r="O157" s="1066"/>
      <c r="P157" s="1134"/>
      <c r="Q157" s="1135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ht="12.75" hidden="1" customHeight="1">
      <c r="A158" s="86"/>
      <c r="B158" s="86"/>
      <c r="C158" s="86"/>
      <c r="D158" s="86"/>
      <c r="E158" s="763"/>
      <c r="F158" s="1121"/>
      <c r="G158" s="61" t="s">
        <v>54</v>
      </c>
      <c r="H158" s="155">
        <v>234</v>
      </c>
      <c r="I158" s="155">
        <v>234</v>
      </c>
      <c r="J158" s="155">
        <v>234</v>
      </c>
      <c r="K158" s="155">
        <v>234</v>
      </c>
      <c r="L158" s="155">
        <v>234</v>
      </c>
      <c r="M158" s="155">
        <v>234</v>
      </c>
      <c r="N158" s="155">
        <f t="shared" si="4"/>
        <v>1404</v>
      </c>
      <c r="O158" s="1066"/>
      <c r="P158" s="1134"/>
      <c r="Q158" s="1135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ht="12.75" hidden="1" customHeight="1">
      <c r="A159" s="86"/>
      <c r="B159" s="86"/>
      <c r="C159" s="86"/>
      <c r="D159" s="86"/>
      <c r="E159" s="763"/>
      <c r="F159" s="1121"/>
      <c r="G159" s="61" t="s">
        <v>152</v>
      </c>
      <c r="H159" s="155">
        <v>234</v>
      </c>
      <c r="I159" s="155">
        <v>234</v>
      </c>
      <c r="J159" s="155">
        <v>234</v>
      </c>
      <c r="K159" s="155">
        <v>234</v>
      </c>
      <c r="L159" s="155">
        <v>234</v>
      </c>
      <c r="M159" s="155">
        <v>234</v>
      </c>
      <c r="N159" s="155">
        <f t="shared" si="4"/>
        <v>1404</v>
      </c>
      <c r="O159" s="1066"/>
      <c r="P159" s="1134"/>
      <c r="Q159" s="1135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ht="12.75" hidden="1" customHeight="1">
      <c r="A160" s="86"/>
      <c r="B160" s="86"/>
      <c r="C160" s="86"/>
      <c r="D160" s="86"/>
      <c r="E160" s="763"/>
      <c r="F160" s="1121"/>
      <c r="G160" s="61" t="s">
        <v>54</v>
      </c>
      <c r="H160" s="155">
        <v>234</v>
      </c>
      <c r="I160" s="155">
        <v>234</v>
      </c>
      <c r="J160" s="155">
        <v>234</v>
      </c>
      <c r="K160" s="155">
        <v>234</v>
      </c>
      <c r="L160" s="155">
        <v>234</v>
      </c>
      <c r="M160" s="155">
        <v>234</v>
      </c>
      <c r="N160" s="155">
        <f t="shared" si="4"/>
        <v>1404</v>
      </c>
      <c r="O160" s="1066"/>
      <c r="P160" s="1134"/>
      <c r="Q160" s="1135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ht="12.75" hidden="1" customHeight="1">
      <c r="A161" s="86"/>
      <c r="B161" s="86"/>
      <c r="C161" s="86"/>
      <c r="D161" s="86"/>
      <c r="E161" s="763"/>
      <c r="F161" s="1121"/>
      <c r="G161" s="61" t="s">
        <v>152</v>
      </c>
      <c r="H161" s="155">
        <v>234</v>
      </c>
      <c r="I161" s="155">
        <v>234</v>
      </c>
      <c r="J161" s="155">
        <v>234</v>
      </c>
      <c r="K161" s="155">
        <v>234</v>
      </c>
      <c r="L161" s="155">
        <v>234</v>
      </c>
      <c r="M161" s="155">
        <v>234</v>
      </c>
      <c r="N161" s="155">
        <f t="shared" si="4"/>
        <v>1404</v>
      </c>
      <c r="O161" s="1066"/>
      <c r="P161" s="1134"/>
      <c r="Q161" s="1135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ht="12.75" hidden="1" customHeight="1">
      <c r="A162" s="86"/>
      <c r="B162" s="86"/>
      <c r="C162" s="86"/>
      <c r="D162" s="86"/>
      <c r="E162" s="763"/>
      <c r="F162" s="1121"/>
      <c r="G162" s="61" t="s">
        <v>54</v>
      </c>
      <c r="H162" s="155">
        <v>234</v>
      </c>
      <c r="I162" s="155">
        <v>234</v>
      </c>
      <c r="J162" s="155">
        <v>234</v>
      </c>
      <c r="K162" s="155">
        <v>234</v>
      </c>
      <c r="L162" s="155">
        <v>234</v>
      </c>
      <c r="M162" s="155">
        <v>234</v>
      </c>
      <c r="N162" s="155">
        <f t="shared" si="4"/>
        <v>1404</v>
      </c>
      <c r="O162" s="1066"/>
      <c r="P162" s="1134"/>
      <c r="Q162" s="1135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>
      <c r="A163" s="86"/>
      <c r="B163" s="86"/>
      <c r="C163" s="86"/>
      <c r="D163" s="86"/>
      <c r="E163" s="763"/>
      <c r="F163" s="1121"/>
      <c r="G163" s="61" t="s">
        <v>152</v>
      </c>
      <c r="H163" s="155">
        <v>234</v>
      </c>
      <c r="I163" s="155">
        <v>234</v>
      </c>
      <c r="J163" s="155">
        <v>234</v>
      </c>
      <c r="K163" s="155">
        <v>234</v>
      </c>
      <c r="L163" s="155">
        <v>234</v>
      </c>
      <c r="M163" s="155">
        <v>234</v>
      </c>
      <c r="N163" s="155">
        <f t="shared" si="4"/>
        <v>1404</v>
      </c>
      <c r="O163" s="1113"/>
      <c r="P163" s="1136"/>
      <c r="Q163" s="1137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>
      <c r="A164" s="82"/>
      <c r="B164" s="82"/>
      <c r="C164" s="86"/>
      <c r="D164" s="86"/>
      <c r="E164" s="763"/>
      <c r="F164" s="1121" t="s">
        <v>60</v>
      </c>
      <c r="G164" s="61" t="s">
        <v>54</v>
      </c>
      <c r="H164" s="155">
        <v>83</v>
      </c>
      <c r="I164" s="155">
        <v>83</v>
      </c>
      <c r="J164" s="155">
        <v>83</v>
      </c>
      <c r="K164" s="155">
        <v>83</v>
      </c>
      <c r="L164" s="155">
        <v>83</v>
      </c>
      <c r="M164" s="155">
        <v>83</v>
      </c>
      <c r="N164" s="155">
        <f t="shared" si="4"/>
        <v>498</v>
      </c>
      <c r="O164" s="1065">
        <f>N164+N165</f>
        <v>996</v>
      </c>
      <c r="P164" s="1145"/>
      <c r="Q164" s="1146"/>
      <c r="R164" s="84"/>
      <c r="S164" s="84"/>
      <c r="T164" s="84"/>
      <c r="U164" s="84"/>
      <c r="V164" s="84"/>
      <c r="W164" s="84"/>
      <c r="X164" s="84"/>
      <c r="Y164" s="82"/>
      <c r="Z164" s="82"/>
    </row>
    <row r="165" spans="1:26">
      <c r="A165" s="82"/>
      <c r="B165" s="82"/>
      <c r="C165" s="86"/>
      <c r="D165" s="86"/>
      <c r="E165" s="763"/>
      <c r="F165" s="1121"/>
      <c r="G165" s="61" t="s">
        <v>152</v>
      </c>
      <c r="H165" s="155">
        <v>83</v>
      </c>
      <c r="I165" s="155">
        <v>83</v>
      </c>
      <c r="J165" s="155">
        <v>83</v>
      </c>
      <c r="K165" s="155">
        <v>83</v>
      </c>
      <c r="L165" s="155">
        <v>83</v>
      </c>
      <c r="M165" s="155">
        <v>83</v>
      </c>
      <c r="N165" s="155">
        <f t="shared" si="4"/>
        <v>498</v>
      </c>
      <c r="O165" s="1113"/>
      <c r="P165" s="1147"/>
      <c r="Q165" s="1148"/>
      <c r="R165" s="84"/>
      <c r="S165" s="84"/>
      <c r="T165" s="84"/>
      <c r="U165" s="84"/>
      <c r="V165" s="84"/>
      <c r="W165" s="84"/>
      <c r="X165" s="84"/>
      <c r="Y165" s="82"/>
      <c r="Z165" s="82"/>
    </row>
    <row r="166" spans="1:26">
      <c r="E166" s="763"/>
      <c r="F166" s="1046" t="s">
        <v>159</v>
      </c>
      <c r="G166" s="61" t="s">
        <v>54</v>
      </c>
      <c r="H166" s="155">
        <v>967</v>
      </c>
      <c r="I166" s="155">
        <v>967</v>
      </c>
      <c r="J166" s="155">
        <v>967</v>
      </c>
      <c r="K166" s="155">
        <v>967</v>
      </c>
      <c r="L166" s="155">
        <v>967</v>
      </c>
      <c r="M166" s="155">
        <v>967</v>
      </c>
      <c r="N166" s="156">
        <f t="shared" si="4"/>
        <v>5802</v>
      </c>
      <c r="O166" s="1051">
        <f>N166+N167</f>
        <v>11604</v>
      </c>
      <c r="P166" s="1089"/>
      <c r="Q166" s="1090"/>
    </row>
    <row r="167" spans="1:26">
      <c r="E167" s="763"/>
      <c r="F167" s="1046"/>
      <c r="G167" s="61" t="s">
        <v>152</v>
      </c>
      <c r="H167" s="155">
        <v>967</v>
      </c>
      <c r="I167" s="155">
        <v>967</v>
      </c>
      <c r="J167" s="155">
        <v>967</v>
      </c>
      <c r="K167" s="155">
        <v>967</v>
      </c>
      <c r="L167" s="155">
        <v>967</v>
      </c>
      <c r="M167" s="155">
        <v>967</v>
      </c>
      <c r="N167" s="156">
        <f t="shared" si="4"/>
        <v>5802</v>
      </c>
      <c r="O167" s="1052"/>
      <c r="P167" s="1091"/>
      <c r="Q167" s="1092"/>
    </row>
    <row r="168" spans="1:26">
      <c r="E168" s="763"/>
      <c r="F168" s="1046" t="s">
        <v>160</v>
      </c>
      <c r="G168" s="61" t="s">
        <v>54</v>
      </c>
      <c r="H168" s="155">
        <v>827</v>
      </c>
      <c r="I168" s="155">
        <v>827</v>
      </c>
      <c r="J168" s="155">
        <v>827</v>
      </c>
      <c r="K168" s="155">
        <v>827</v>
      </c>
      <c r="L168" s="155">
        <v>827</v>
      </c>
      <c r="M168" s="155">
        <v>827</v>
      </c>
      <c r="N168" s="156">
        <f t="shared" si="4"/>
        <v>4962</v>
      </c>
      <c r="O168" s="1051">
        <f>N168+N169</f>
        <v>9924</v>
      </c>
      <c r="P168" s="1089"/>
      <c r="Q168" s="1090"/>
    </row>
    <row r="169" spans="1:26">
      <c r="E169" s="763"/>
      <c r="F169" s="1046"/>
      <c r="G169" s="61" t="s">
        <v>152</v>
      </c>
      <c r="H169" s="155">
        <v>827</v>
      </c>
      <c r="I169" s="155">
        <v>827</v>
      </c>
      <c r="J169" s="155">
        <v>827</v>
      </c>
      <c r="K169" s="155">
        <v>827</v>
      </c>
      <c r="L169" s="155">
        <v>827</v>
      </c>
      <c r="M169" s="155">
        <v>827</v>
      </c>
      <c r="N169" s="156">
        <f t="shared" si="4"/>
        <v>4962</v>
      </c>
      <c r="O169" s="1052"/>
      <c r="P169" s="1091"/>
      <c r="Q169" s="1092"/>
    </row>
    <row r="170" spans="1:26">
      <c r="E170" s="1070">
        <v>7</v>
      </c>
      <c r="F170" s="1070" t="s">
        <v>78</v>
      </c>
      <c r="G170" s="61" t="s">
        <v>54</v>
      </c>
      <c r="H170" s="155">
        <v>242</v>
      </c>
      <c r="I170" s="155">
        <v>242</v>
      </c>
      <c r="J170" s="155">
        <v>242</v>
      </c>
      <c r="K170" s="155">
        <v>242</v>
      </c>
      <c r="L170" s="155">
        <v>242</v>
      </c>
      <c r="M170" s="155">
        <v>242</v>
      </c>
      <c r="N170" s="156">
        <f t="shared" si="4"/>
        <v>1452</v>
      </c>
      <c r="O170" s="1051">
        <f>N170+N171</f>
        <v>2904</v>
      </c>
      <c r="P170" s="1089"/>
      <c r="Q170" s="1090"/>
    </row>
    <row r="171" spans="1:26">
      <c r="E171" s="1070"/>
      <c r="F171" s="1070"/>
      <c r="G171" s="61" t="s">
        <v>152</v>
      </c>
      <c r="H171" s="155">
        <v>242</v>
      </c>
      <c r="I171" s="155">
        <v>242</v>
      </c>
      <c r="J171" s="155">
        <v>242</v>
      </c>
      <c r="K171" s="155">
        <v>242</v>
      </c>
      <c r="L171" s="155">
        <v>242</v>
      </c>
      <c r="M171" s="155">
        <v>242</v>
      </c>
      <c r="N171" s="156">
        <f t="shared" si="4"/>
        <v>1452</v>
      </c>
      <c r="O171" s="1052"/>
      <c r="P171" s="1091"/>
      <c r="Q171" s="1092"/>
    </row>
    <row r="172" spans="1:26">
      <c r="E172" s="1070"/>
      <c r="F172" s="1070" t="s">
        <v>127</v>
      </c>
      <c r="G172" s="61" t="s">
        <v>54</v>
      </c>
      <c r="H172" s="155">
        <v>338</v>
      </c>
      <c r="I172" s="155">
        <v>338</v>
      </c>
      <c r="J172" s="155">
        <v>338</v>
      </c>
      <c r="K172" s="155">
        <v>338</v>
      </c>
      <c r="L172" s="155">
        <v>338</v>
      </c>
      <c r="M172" s="155">
        <v>338</v>
      </c>
      <c r="N172" s="156">
        <f t="shared" si="4"/>
        <v>2028</v>
      </c>
      <c r="O172" s="1051">
        <f>N172+N173</f>
        <v>4056</v>
      </c>
      <c r="P172" s="1089"/>
      <c r="Q172" s="1090"/>
    </row>
    <row r="173" spans="1:26">
      <c r="E173" s="1070"/>
      <c r="F173" s="1070"/>
      <c r="G173" s="61" t="s">
        <v>152</v>
      </c>
      <c r="H173" s="155">
        <v>338</v>
      </c>
      <c r="I173" s="155">
        <v>338</v>
      </c>
      <c r="J173" s="155">
        <v>338</v>
      </c>
      <c r="K173" s="155">
        <v>338</v>
      </c>
      <c r="L173" s="155">
        <v>338</v>
      </c>
      <c r="M173" s="155">
        <v>338</v>
      </c>
      <c r="N173" s="156">
        <f t="shared" si="4"/>
        <v>2028</v>
      </c>
      <c r="O173" s="1052"/>
      <c r="P173" s="1091"/>
      <c r="Q173" s="1092"/>
    </row>
    <row r="174" spans="1:26">
      <c r="E174" s="1070"/>
      <c r="F174" s="1070" t="s">
        <v>161</v>
      </c>
      <c r="G174" s="61" t="s">
        <v>54</v>
      </c>
      <c r="H174" s="155">
        <v>550</v>
      </c>
      <c r="I174" s="155">
        <v>550</v>
      </c>
      <c r="J174" s="155">
        <v>550</v>
      </c>
      <c r="K174" s="155">
        <v>550</v>
      </c>
      <c r="L174" s="155">
        <v>550</v>
      </c>
      <c r="M174" s="155">
        <v>550</v>
      </c>
      <c r="N174" s="156">
        <f t="shared" si="4"/>
        <v>3300</v>
      </c>
      <c r="O174" s="1051">
        <f>N174+N175</f>
        <v>6600</v>
      </c>
      <c r="P174" s="1089"/>
      <c r="Q174" s="1090"/>
    </row>
    <row r="175" spans="1:26">
      <c r="E175" s="1070"/>
      <c r="F175" s="1070"/>
      <c r="G175" s="61" t="s">
        <v>152</v>
      </c>
      <c r="H175" s="155">
        <v>550</v>
      </c>
      <c r="I175" s="155">
        <v>550</v>
      </c>
      <c r="J175" s="155">
        <v>550</v>
      </c>
      <c r="K175" s="155">
        <v>550</v>
      </c>
      <c r="L175" s="155">
        <v>550</v>
      </c>
      <c r="M175" s="155">
        <v>550</v>
      </c>
      <c r="N175" s="156">
        <f t="shared" si="4"/>
        <v>3300</v>
      </c>
      <c r="O175" s="1052"/>
      <c r="P175" s="1091"/>
      <c r="Q175" s="1092"/>
    </row>
    <row r="176" spans="1:26">
      <c r="E176" s="1070"/>
      <c r="F176" s="1070" t="s">
        <v>162</v>
      </c>
      <c r="G176" s="61" t="s">
        <v>54</v>
      </c>
      <c r="H176" s="156">
        <v>73</v>
      </c>
      <c r="I176" s="156">
        <v>73</v>
      </c>
      <c r="J176" s="156">
        <v>73</v>
      </c>
      <c r="K176" s="156">
        <v>73</v>
      </c>
      <c r="L176" s="156">
        <v>73</v>
      </c>
      <c r="M176" s="156">
        <v>73</v>
      </c>
      <c r="N176" s="156">
        <f t="shared" si="4"/>
        <v>438</v>
      </c>
      <c r="O176" s="1051">
        <f>N176+N177</f>
        <v>876</v>
      </c>
      <c r="P176" s="1089"/>
      <c r="Q176" s="1090"/>
    </row>
    <row r="177" spans="5:17">
      <c r="E177" s="1070"/>
      <c r="F177" s="1070"/>
      <c r="G177" s="61" t="s">
        <v>152</v>
      </c>
      <c r="H177" s="156">
        <v>73</v>
      </c>
      <c r="I177" s="156">
        <v>73</v>
      </c>
      <c r="J177" s="156">
        <v>73</v>
      </c>
      <c r="K177" s="156">
        <v>73</v>
      </c>
      <c r="L177" s="156">
        <v>73</v>
      </c>
      <c r="M177" s="156">
        <v>73</v>
      </c>
      <c r="N177" s="156">
        <f t="shared" si="4"/>
        <v>438</v>
      </c>
      <c r="O177" s="1052"/>
      <c r="P177" s="1091"/>
      <c r="Q177" s="1092"/>
    </row>
    <row r="178" spans="5:17">
      <c r="G178" s="138"/>
      <c r="O178" s="154">
        <f>SUM(O42:O177)</f>
        <v>288156</v>
      </c>
      <c r="P178" s="1115">
        <f>P48+P50+P52</f>
        <v>30936</v>
      </c>
      <c r="Q178" s="1115"/>
    </row>
    <row r="179" spans="5:17">
      <c r="G179" s="138"/>
    </row>
    <row r="180" spans="5:17">
      <c r="G180" s="138"/>
    </row>
    <row r="181" spans="5:17">
      <c r="G181" s="138"/>
    </row>
    <row r="182" spans="5:17">
      <c r="G182" s="138"/>
    </row>
    <row r="183" spans="5:17">
      <c r="G183" s="138"/>
    </row>
    <row r="184" spans="5:17">
      <c r="G184" s="138"/>
    </row>
    <row r="185" spans="5:17">
      <c r="G185" s="138"/>
    </row>
    <row r="186" spans="5:17">
      <c r="G186" s="138"/>
    </row>
    <row r="187" spans="5:17">
      <c r="G187" s="138"/>
    </row>
    <row r="188" spans="5:17">
      <c r="G188" s="138"/>
    </row>
    <row r="189" spans="5:17">
      <c r="G189" s="138"/>
    </row>
    <row r="190" spans="5:17">
      <c r="G190" s="138"/>
    </row>
    <row r="191" spans="5:17">
      <c r="G191" s="138"/>
    </row>
    <row r="192" spans="5:17">
      <c r="G192" s="138"/>
    </row>
    <row r="193" spans="7:7">
      <c r="G193" s="138"/>
    </row>
    <row r="194" spans="7:7">
      <c r="G194" s="138"/>
    </row>
    <row r="195" spans="7:7">
      <c r="G195" s="138"/>
    </row>
    <row r="196" spans="7:7">
      <c r="G196" s="138"/>
    </row>
    <row r="197" spans="7:7">
      <c r="G197" s="138"/>
    </row>
    <row r="198" spans="7:7">
      <c r="G198" s="138"/>
    </row>
    <row r="199" spans="7:7">
      <c r="G199" s="138"/>
    </row>
    <row r="200" spans="7:7">
      <c r="G200" s="138"/>
    </row>
    <row r="201" spans="7:7">
      <c r="G201" s="138"/>
    </row>
    <row r="202" spans="7:7">
      <c r="G202" s="138"/>
    </row>
    <row r="203" spans="7:7">
      <c r="G203" s="138"/>
    </row>
    <row r="204" spans="7:7">
      <c r="G204" s="138"/>
    </row>
    <row r="205" spans="7:7">
      <c r="G205" s="138"/>
    </row>
    <row r="206" spans="7:7">
      <c r="G206" s="138"/>
    </row>
    <row r="207" spans="7:7">
      <c r="G207" s="138"/>
    </row>
    <row r="208" spans="7:7">
      <c r="G208" s="138"/>
    </row>
    <row r="209" spans="7:7">
      <c r="G209" s="138"/>
    </row>
    <row r="210" spans="7:7">
      <c r="G210" s="138"/>
    </row>
    <row r="211" spans="7:7">
      <c r="G211" s="138"/>
    </row>
    <row r="212" spans="7:7">
      <c r="G212" s="138"/>
    </row>
    <row r="213" spans="7:7">
      <c r="G213" s="138"/>
    </row>
    <row r="214" spans="7:7">
      <c r="G214" s="138"/>
    </row>
    <row r="215" spans="7:7">
      <c r="G215" s="138"/>
    </row>
    <row r="216" spans="7:7">
      <c r="G216" s="138"/>
    </row>
    <row r="217" spans="7:7">
      <c r="G217" s="138"/>
    </row>
    <row r="218" spans="7:7">
      <c r="G218" s="138"/>
    </row>
    <row r="219" spans="7:7">
      <c r="G219" s="138"/>
    </row>
    <row r="220" spans="7:7">
      <c r="G220" s="138"/>
    </row>
    <row r="221" spans="7:7">
      <c r="G221" s="138"/>
    </row>
    <row r="222" spans="7:7">
      <c r="G222" s="138"/>
    </row>
    <row r="223" spans="7:7">
      <c r="G223" s="138"/>
    </row>
    <row r="224" spans="7:7">
      <c r="G224" s="138"/>
    </row>
    <row r="225" spans="7:7">
      <c r="G225" s="138"/>
    </row>
    <row r="226" spans="7:7">
      <c r="G226" s="138"/>
    </row>
    <row r="227" spans="7:7">
      <c r="G227" s="138"/>
    </row>
    <row r="228" spans="7:7">
      <c r="G228" s="138"/>
    </row>
    <row r="229" spans="7:7">
      <c r="G229" s="138"/>
    </row>
    <row r="230" spans="7:7">
      <c r="G230" s="138"/>
    </row>
    <row r="231" spans="7:7">
      <c r="G231" s="138"/>
    </row>
    <row r="232" spans="7:7">
      <c r="G232" s="138"/>
    </row>
    <row r="233" spans="7:7">
      <c r="G233" s="138"/>
    </row>
    <row r="234" spans="7:7">
      <c r="G234" s="138"/>
    </row>
    <row r="235" spans="7:7">
      <c r="G235" s="138"/>
    </row>
    <row r="236" spans="7:7">
      <c r="G236" s="138"/>
    </row>
    <row r="237" spans="7:7">
      <c r="G237" s="138"/>
    </row>
    <row r="238" spans="7:7">
      <c r="G238" s="138"/>
    </row>
    <row r="239" spans="7:7">
      <c r="G239" s="138"/>
    </row>
    <row r="240" spans="7:7">
      <c r="G240" s="138"/>
    </row>
    <row r="241" spans="7:7">
      <c r="G241" s="138"/>
    </row>
    <row r="242" spans="7:7">
      <c r="G242" s="138"/>
    </row>
    <row r="243" spans="7:7">
      <c r="G243" s="138"/>
    </row>
    <row r="244" spans="7:7">
      <c r="G244" s="138"/>
    </row>
    <row r="245" spans="7:7">
      <c r="G245" s="138"/>
    </row>
    <row r="246" spans="7:7">
      <c r="G246" s="138"/>
    </row>
    <row r="247" spans="7:7">
      <c r="G247" s="138"/>
    </row>
    <row r="248" spans="7:7">
      <c r="G248" s="138"/>
    </row>
    <row r="249" spans="7:7">
      <c r="G249" s="138"/>
    </row>
    <row r="250" spans="7:7">
      <c r="G250" s="138"/>
    </row>
    <row r="251" spans="7:7">
      <c r="G251" s="138"/>
    </row>
    <row r="252" spans="7:7">
      <c r="G252" s="138"/>
    </row>
    <row r="253" spans="7:7">
      <c r="G253" s="138"/>
    </row>
    <row r="254" spans="7:7">
      <c r="G254" s="138"/>
    </row>
    <row r="255" spans="7:7">
      <c r="G255" s="138"/>
    </row>
    <row r="256" spans="7:7">
      <c r="G256" s="138"/>
    </row>
    <row r="257" spans="7:7">
      <c r="G257" s="138"/>
    </row>
    <row r="258" spans="7:7">
      <c r="G258" s="138"/>
    </row>
    <row r="259" spans="7:7">
      <c r="G259" s="138"/>
    </row>
    <row r="260" spans="7:7">
      <c r="G260" s="138"/>
    </row>
    <row r="261" spans="7:7">
      <c r="G261" s="138"/>
    </row>
    <row r="262" spans="7:7">
      <c r="G262" s="138"/>
    </row>
    <row r="263" spans="7:7">
      <c r="G263" s="138"/>
    </row>
    <row r="264" spans="7:7">
      <c r="G264" s="138"/>
    </row>
    <row r="265" spans="7:7">
      <c r="G265" s="138"/>
    </row>
    <row r="266" spans="7:7">
      <c r="G266" s="138"/>
    </row>
    <row r="267" spans="7:7">
      <c r="G267" s="138"/>
    </row>
    <row r="268" spans="7:7">
      <c r="G268" s="138"/>
    </row>
    <row r="269" spans="7:7">
      <c r="G269" s="138"/>
    </row>
    <row r="270" spans="7:7">
      <c r="G270" s="138"/>
    </row>
    <row r="271" spans="7:7">
      <c r="G271" s="138"/>
    </row>
  </sheetData>
  <mergeCells count="106">
    <mergeCell ref="Q10:U10"/>
    <mergeCell ref="S29:S30"/>
    <mergeCell ref="T29:T30"/>
    <mergeCell ref="T27:V28"/>
    <mergeCell ref="U29:U30"/>
    <mergeCell ref="D29:D30"/>
    <mergeCell ref="F29:F30"/>
    <mergeCell ref="F32:F33"/>
    <mergeCell ref="N40:N41"/>
    <mergeCell ref="U32:U33"/>
    <mergeCell ref="V32:V33"/>
    <mergeCell ref="H27:R27"/>
    <mergeCell ref="G27:G28"/>
    <mergeCell ref="H40:J40"/>
    <mergeCell ref="F35:F36"/>
    <mergeCell ref="Z29:Z30"/>
    <mergeCell ref="V29:V30"/>
    <mergeCell ref="W29:W30"/>
    <mergeCell ref="X29:X30"/>
    <mergeCell ref="Y29:Y30"/>
    <mergeCell ref="S32:S33"/>
    <mergeCell ref="T32:T33"/>
    <mergeCell ref="Z32:Z33"/>
    <mergeCell ref="W32:W33"/>
    <mergeCell ref="X32:X33"/>
    <mergeCell ref="Y32:Y33"/>
    <mergeCell ref="A1:Z1"/>
    <mergeCell ref="A2:Z2"/>
    <mergeCell ref="M7:O7"/>
    <mergeCell ref="M8:O8"/>
    <mergeCell ref="A3:Z3"/>
    <mergeCell ref="M6:O6"/>
    <mergeCell ref="P7:S7"/>
    <mergeCell ref="A4:X4"/>
    <mergeCell ref="M5:O5"/>
    <mergeCell ref="P178:Q178"/>
    <mergeCell ref="P41:Q41"/>
    <mergeCell ref="P46:Q47"/>
    <mergeCell ref="P48:Q49"/>
    <mergeCell ref="P42:Q43"/>
    <mergeCell ref="P44:Q45"/>
    <mergeCell ref="P50:Q51"/>
    <mergeCell ref="P176:Q177"/>
    <mergeCell ref="P164:Q165"/>
    <mergeCell ref="P166:Q167"/>
    <mergeCell ref="Z35:Z36"/>
    <mergeCell ref="V35:V36"/>
    <mergeCell ref="W35:W36"/>
    <mergeCell ref="X35:X36"/>
    <mergeCell ref="Y35:Y36"/>
    <mergeCell ref="P174:Q175"/>
    <mergeCell ref="P172:Q173"/>
    <mergeCell ref="P168:Q169"/>
    <mergeCell ref="P52:Q53"/>
    <mergeCell ref="P56:Q163"/>
    <mergeCell ref="U35:U36"/>
    <mergeCell ref="S35:S36"/>
    <mergeCell ref="T35:T36"/>
    <mergeCell ref="P54:Q55"/>
    <mergeCell ref="P170:Q171"/>
    <mergeCell ref="O166:O167"/>
    <mergeCell ref="O168:O169"/>
    <mergeCell ref="O176:O177"/>
    <mergeCell ref="F176:F177"/>
    <mergeCell ref="E50:E53"/>
    <mergeCell ref="O164:O165"/>
    <mergeCell ref="F56:F163"/>
    <mergeCell ref="E54:E169"/>
    <mergeCell ref="F52:F53"/>
    <mergeCell ref="O174:O175"/>
    <mergeCell ref="F54:F55"/>
    <mergeCell ref="O54:O55"/>
    <mergeCell ref="F172:F173"/>
    <mergeCell ref="F174:F175"/>
    <mergeCell ref="F168:F169"/>
    <mergeCell ref="O172:O173"/>
    <mergeCell ref="F170:F171"/>
    <mergeCell ref="F164:F165"/>
    <mergeCell ref="E170:E177"/>
    <mergeCell ref="F166:F167"/>
    <mergeCell ref="F50:F51"/>
    <mergeCell ref="O170:O171"/>
    <mergeCell ref="O52:O53"/>
    <mergeCell ref="O50:O51"/>
    <mergeCell ref="A29:A37"/>
    <mergeCell ref="C35:C36"/>
    <mergeCell ref="D35:D36"/>
    <mergeCell ref="D32:D33"/>
    <mergeCell ref="B29:B37"/>
    <mergeCell ref="E29:E30"/>
    <mergeCell ref="C29:C33"/>
    <mergeCell ref="E35:E36"/>
    <mergeCell ref="E32:E33"/>
    <mergeCell ref="O56:O163"/>
    <mergeCell ref="O48:O49"/>
    <mergeCell ref="E48:E49"/>
    <mergeCell ref="E42:E43"/>
    <mergeCell ref="E46:E47"/>
    <mergeCell ref="F44:F45"/>
    <mergeCell ref="O44:O45"/>
    <mergeCell ref="E44:E45"/>
    <mergeCell ref="F48:F49"/>
    <mergeCell ref="F46:F47"/>
    <mergeCell ref="F42:F43"/>
    <mergeCell ref="O46:O47"/>
    <mergeCell ref="O42:O43"/>
  </mergeCells>
  <phoneticPr fontId="0" type="noConversion"/>
  <pageMargins left="0.25" right="0.21" top="0.2" bottom="0.19" header="0.2" footer="0.19"/>
  <pageSetup scale="6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89"/>
  <sheetViews>
    <sheetView topLeftCell="G45" zoomScaleNormal="100" workbookViewId="0">
      <selection activeCell="D50" sqref="D50:D62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8" customWidth="1"/>
    <col min="6" max="6" width="9.7109375" customWidth="1"/>
    <col min="7" max="7" width="12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7.42578125" customWidth="1"/>
    <col min="15" max="15" width="14" customWidth="1"/>
    <col min="16" max="16" width="4.42578125" customWidth="1"/>
    <col min="17" max="17" width="11.140625" customWidth="1"/>
    <col min="18" max="18" width="3.7109375" customWidth="1"/>
    <col min="19" max="19" width="7.7109375" customWidth="1"/>
    <col min="20" max="20" width="5.85546875" customWidth="1"/>
    <col min="21" max="21" width="5.140625" customWidth="1"/>
    <col min="22" max="22" width="6.28515625" customWidth="1"/>
    <col min="23" max="23" width="8.28515625" customWidth="1"/>
    <col min="24" max="24" width="8.42578125" customWidth="1"/>
    <col min="25" max="25" width="9.5703125" customWidth="1"/>
    <col min="26" max="26" width="9.7109375" customWidth="1"/>
  </cols>
  <sheetData>
    <row r="1" spans="1:26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</row>
    <row r="2" spans="1:26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</row>
    <row r="3" spans="1:26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spans="1:26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2"/>
      <c r="Z4" s="2"/>
    </row>
    <row r="5" spans="1:26" ht="13.5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8"/>
      <c r="Q5" s="5"/>
      <c r="R5" s="7"/>
      <c r="S5" s="7"/>
      <c r="T5" s="7"/>
      <c r="U5" s="7"/>
      <c r="V5" s="7"/>
      <c r="W5" s="9"/>
      <c r="X5" s="3" t="s">
        <v>20</v>
      </c>
      <c r="Y5" s="8"/>
      <c r="Z5" s="10"/>
    </row>
    <row r="6" spans="1:26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8"/>
      <c r="Q6" s="13"/>
      <c r="R6" s="13"/>
      <c r="S6" s="13"/>
      <c r="T6" s="13"/>
      <c r="U6" s="7"/>
      <c r="V6" s="7"/>
      <c r="W6" s="19"/>
      <c r="X6" s="20"/>
      <c r="Y6" s="18"/>
      <c r="Z6" s="19"/>
    </row>
    <row r="7" spans="1:26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798"/>
      <c r="Q7" s="792"/>
      <c r="R7" s="792"/>
      <c r="S7" s="792"/>
      <c r="T7" s="27"/>
      <c r="U7" s="7"/>
      <c r="V7" s="7"/>
      <c r="W7" s="29"/>
      <c r="X7" s="30" t="s">
        <v>29</v>
      </c>
      <c r="Y7" s="26" t="s">
        <v>146</v>
      </c>
      <c r="Z7" s="29"/>
    </row>
    <row r="8" spans="1:26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5" t="s">
        <v>64</v>
      </c>
      <c r="Q8" s="7"/>
      <c r="R8" s="7"/>
      <c r="S8" s="7"/>
      <c r="T8" s="7"/>
      <c r="U8" s="7"/>
      <c r="V8" s="112"/>
      <c r="W8" s="112"/>
      <c r="X8" s="6"/>
      <c r="Y8" s="6"/>
      <c r="Z8" s="9"/>
    </row>
    <row r="9" spans="1:26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38" t="s">
        <v>65</v>
      </c>
      <c r="Q9" s="15"/>
      <c r="R9" s="15"/>
      <c r="S9" s="15"/>
      <c r="T9" s="15"/>
      <c r="U9" s="15"/>
      <c r="V9" s="36"/>
      <c r="W9" s="36"/>
      <c r="X9" s="13"/>
      <c r="Y9" s="13"/>
      <c r="Z9" s="57"/>
    </row>
    <row r="10" spans="1:26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44"/>
      <c r="Q10" s="801"/>
      <c r="R10" s="801"/>
      <c r="S10" s="801"/>
      <c r="T10" s="801"/>
      <c r="U10" s="801"/>
      <c r="V10" s="43"/>
      <c r="W10" s="43" t="s">
        <v>147</v>
      </c>
      <c r="X10" s="43"/>
      <c r="Y10" s="43"/>
      <c r="Z10" s="121"/>
    </row>
    <row r="11" spans="1:26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2"/>
      <c r="Q11" s="15" t="s">
        <v>40</v>
      </c>
      <c r="R11" s="18"/>
      <c r="S11" s="15"/>
      <c r="T11" s="15"/>
      <c r="U11" s="15"/>
      <c r="V11" s="15"/>
      <c r="W11" s="15"/>
      <c r="X11" s="46"/>
      <c r="Y11" s="46"/>
      <c r="Z11" s="47"/>
    </row>
    <row r="12" spans="1:26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 t="s">
        <v>30</v>
      </c>
      <c r="R12" s="15"/>
      <c r="S12" s="18"/>
      <c r="T12" s="15"/>
      <c r="U12" s="15"/>
      <c r="V12" s="15"/>
      <c r="W12" s="15"/>
      <c r="X12" s="15"/>
      <c r="Y12" s="13"/>
      <c r="Z12" s="57"/>
    </row>
    <row r="13" spans="1:26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 t="s">
        <v>76</v>
      </c>
      <c r="R13" s="15"/>
      <c r="S13" s="15"/>
      <c r="T13" s="15"/>
      <c r="U13" s="15"/>
      <c r="V13" s="15"/>
      <c r="W13" s="15"/>
      <c r="X13" s="18"/>
      <c r="Y13" s="15"/>
      <c r="Z13" s="45"/>
    </row>
    <row r="14" spans="1:26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45"/>
    </row>
    <row r="15" spans="1:26">
      <c r="A15" s="37" t="s">
        <v>63</v>
      </c>
      <c r="B15" s="38"/>
      <c r="C15" s="38"/>
      <c r="D15" s="38"/>
      <c r="E15" s="38"/>
      <c r="F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2"/>
      <c r="Q15" s="15" t="s">
        <v>31</v>
      </c>
      <c r="R15" s="18"/>
      <c r="S15" s="15"/>
      <c r="T15" s="15"/>
      <c r="U15" s="15"/>
      <c r="V15" s="15"/>
      <c r="W15" s="15"/>
      <c r="X15" s="15"/>
      <c r="Y15" s="15"/>
      <c r="Z15" s="45"/>
    </row>
    <row r="16" spans="1:26" ht="7.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2"/>
      <c r="Q16" s="25"/>
      <c r="R16" s="116"/>
      <c r="S16" s="25"/>
      <c r="T16" s="25"/>
      <c r="U16" s="25"/>
      <c r="V16" s="25"/>
      <c r="W16" s="25"/>
      <c r="X16" s="25"/>
      <c r="Y16" s="25"/>
      <c r="Z16" s="123"/>
    </row>
    <row r="17" spans="1:26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56" t="s">
        <v>32</v>
      </c>
      <c r="S17" s="12"/>
      <c r="T17" s="12"/>
      <c r="U17" s="12"/>
      <c r="V17" s="15"/>
      <c r="W17" s="15"/>
      <c r="X17" s="15"/>
      <c r="Y17" s="13"/>
      <c r="Z17" s="57"/>
    </row>
    <row r="18" spans="1:26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52" t="s">
        <v>132</v>
      </c>
      <c r="S18" s="12"/>
      <c r="T18" s="12"/>
      <c r="U18" s="12"/>
      <c r="V18" s="15"/>
      <c r="W18" s="15"/>
      <c r="X18" s="15"/>
      <c r="Y18" s="13"/>
      <c r="Z18" s="57"/>
    </row>
    <row r="19" spans="1:26">
      <c r="A19" s="53"/>
      <c r="B19" s="12"/>
      <c r="C19" s="54"/>
      <c r="D19" s="54"/>
      <c r="E19" s="54"/>
      <c r="F19" s="12"/>
      <c r="G19" s="58"/>
      <c r="H19" s="53">
        <v>69020</v>
      </c>
      <c r="I19" s="12"/>
      <c r="J19" s="15"/>
      <c r="K19" s="15"/>
      <c r="L19" s="15"/>
      <c r="M19" s="15"/>
      <c r="N19" s="15"/>
      <c r="O19" s="15"/>
      <c r="P19" s="12"/>
      <c r="Q19" s="12"/>
      <c r="R19" s="59" t="s">
        <v>137</v>
      </c>
      <c r="S19" s="15"/>
      <c r="T19" s="15"/>
      <c r="U19" s="15"/>
      <c r="V19" s="15"/>
      <c r="W19" s="15"/>
      <c r="X19" s="15"/>
      <c r="Y19" s="13"/>
      <c r="Z19" s="57"/>
    </row>
    <row r="20" spans="1:26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2"/>
      <c r="Q20" s="12"/>
      <c r="R20" s="52" t="s">
        <v>142</v>
      </c>
      <c r="S20" s="12"/>
      <c r="T20" s="12"/>
      <c r="U20" s="15"/>
      <c r="V20" s="15"/>
      <c r="W20" s="15"/>
      <c r="X20" s="15"/>
      <c r="Y20" s="13"/>
      <c r="Z20" s="57"/>
    </row>
    <row r="21" spans="1:26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36</v>
      </c>
      <c r="K21" s="61">
        <v>38</v>
      </c>
      <c r="L21" s="61">
        <v>40</v>
      </c>
      <c r="M21" s="61">
        <v>42</v>
      </c>
      <c r="N21" s="61">
        <v>44</v>
      </c>
      <c r="O21" s="61">
        <v>46</v>
      </c>
      <c r="P21" s="62"/>
      <c r="Q21" s="12"/>
      <c r="R21" s="52"/>
      <c r="S21" s="12"/>
      <c r="T21" s="12"/>
      <c r="U21" s="12"/>
      <c r="V21" s="15"/>
      <c r="W21" s="15"/>
      <c r="X21" s="15"/>
      <c r="Y21" s="13"/>
      <c r="Z21" s="57"/>
    </row>
    <row r="22" spans="1:26">
      <c r="A22" s="53"/>
      <c r="B22" s="12"/>
      <c r="C22" s="12"/>
      <c r="D22" s="12"/>
      <c r="E22" s="12"/>
      <c r="F22" s="12"/>
      <c r="G22" s="58"/>
      <c r="H22" s="61" t="s">
        <v>145</v>
      </c>
      <c r="I22" s="60"/>
      <c r="J22" s="61">
        <v>1</v>
      </c>
      <c r="K22" s="61">
        <v>1</v>
      </c>
      <c r="L22" s="61">
        <v>2</v>
      </c>
      <c r="M22" s="61">
        <v>1</v>
      </c>
      <c r="N22" s="61">
        <v>1</v>
      </c>
      <c r="O22" s="61">
        <v>0</v>
      </c>
      <c r="P22" s="62">
        <v>6</v>
      </c>
      <c r="Q22" s="12"/>
      <c r="R22" s="52"/>
      <c r="S22" s="12"/>
      <c r="T22" s="12"/>
      <c r="U22" s="12"/>
      <c r="V22" s="15"/>
      <c r="W22" s="15"/>
      <c r="X22" s="15"/>
      <c r="Y22" s="13"/>
      <c r="Z22" s="57"/>
    </row>
    <row r="23" spans="1:26">
      <c r="A23" s="53"/>
      <c r="B23" s="12"/>
      <c r="C23" s="12"/>
      <c r="D23" s="12"/>
      <c r="E23" s="12"/>
      <c r="F23" s="12"/>
      <c r="G23" s="58"/>
      <c r="H23" s="91" t="s">
        <v>148</v>
      </c>
      <c r="I23" s="60"/>
      <c r="J23" s="61">
        <v>1</v>
      </c>
      <c r="K23" s="61">
        <v>1</v>
      </c>
      <c r="L23" s="63">
        <v>1</v>
      </c>
      <c r="M23" s="61">
        <v>1</v>
      </c>
      <c r="N23" s="61">
        <v>1</v>
      </c>
      <c r="O23" s="61">
        <v>1</v>
      </c>
      <c r="P23" s="63">
        <v>6</v>
      </c>
      <c r="Q23" s="12"/>
      <c r="R23" s="52"/>
      <c r="S23" s="12"/>
      <c r="T23" s="12"/>
      <c r="U23" s="12"/>
      <c r="V23" s="15"/>
      <c r="W23" s="15"/>
      <c r="X23" s="15"/>
      <c r="Y23" s="13"/>
      <c r="Z23" s="57"/>
    </row>
    <row r="24" spans="1:26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</v>
      </c>
      <c r="J24" s="64">
        <v>7.5</v>
      </c>
      <c r="K24" s="15" t="s">
        <v>17</v>
      </c>
      <c r="L24" s="15"/>
      <c r="M24" s="13"/>
      <c r="N24" s="13"/>
      <c r="O24" s="13"/>
      <c r="P24" s="15"/>
      <c r="Q24" s="12"/>
      <c r="R24" s="52"/>
      <c r="S24" s="12"/>
      <c r="T24" s="12"/>
      <c r="U24" s="12"/>
      <c r="V24" s="15"/>
      <c r="W24" s="15"/>
      <c r="X24" s="15"/>
      <c r="Y24" s="13"/>
      <c r="Z24" s="57"/>
    </row>
    <row r="25" spans="1:26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6.7</v>
      </c>
      <c r="K25" s="15" t="s">
        <v>17</v>
      </c>
      <c r="L25" s="15"/>
      <c r="M25" s="15"/>
      <c r="N25" s="15"/>
      <c r="O25" s="15"/>
      <c r="P25" s="12"/>
      <c r="Q25" s="12"/>
      <c r="R25" s="52"/>
      <c r="S25" s="12"/>
      <c r="T25" s="12"/>
      <c r="U25" s="12"/>
      <c r="V25" s="15"/>
      <c r="W25" s="15"/>
      <c r="X25" s="15"/>
      <c r="Y25" s="13"/>
      <c r="Z25" s="57"/>
    </row>
    <row r="26" spans="1:26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143</v>
      </c>
      <c r="K26" s="67"/>
      <c r="L26" s="15"/>
      <c r="M26" s="15"/>
      <c r="N26" s="15"/>
      <c r="O26" s="15"/>
      <c r="P26" s="12"/>
      <c r="Q26" s="12"/>
      <c r="R26" s="68"/>
      <c r="S26" s="25"/>
      <c r="T26" s="25"/>
      <c r="U26" s="25"/>
      <c r="V26" s="25"/>
      <c r="W26" s="25"/>
      <c r="X26" s="25"/>
      <c r="Y26" s="69"/>
      <c r="Z26" s="70"/>
    </row>
    <row r="27" spans="1:26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2" t="s">
        <v>10</v>
      </c>
      <c r="T27" s="1096" t="s">
        <v>25</v>
      </c>
      <c r="U27" s="1096"/>
      <c r="V27" s="1096"/>
      <c r="W27" s="102" t="s">
        <v>11</v>
      </c>
      <c r="X27" s="102" t="s">
        <v>11</v>
      </c>
      <c r="Y27" s="104" t="s">
        <v>16</v>
      </c>
      <c r="Z27" s="105" t="s">
        <v>18</v>
      </c>
    </row>
    <row r="28" spans="1:26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1"/>
      <c r="G28" s="1075"/>
      <c r="H28" s="72">
        <v>36</v>
      </c>
      <c r="I28" s="72">
        <v>38</v>
      </c>
      <c r="J28" s="72">
        <v>40</v>
      </c>
      <c r="K28" s="72">
        <v>42</v>
      </c>
      <c r="L28" s="72">
        <v>44</v>
      </c>
      <c r="M28" s="72">
        <v>46</v>
      </c>
      <c r="N28" s="108"/>
      <c r="O28" s="92"/>
      <c r="P28" s="92"/>
      <c r="Q28" s="92"/>
      <c r="R28" s="92"/>
      <c r="S28" s="103" t="s">
        <v>13</v>
      </c>
      <c r="T28" s="1097"/>
      <c r="U28" s="1097"/>
      <c r="V28" s="1097"/>
      <c r="W28" s="103" t="s">
        <v>14</v>
      </c>
      <c r="X28" s="103" t="s">
        <v>15</v>
      </c>
      <c r="Y28" s="71" t="s">
        <v>17</v>
      </c>
      <c r="Z28" s="109" t="s">
        <v>17</v>
      </c>
    </row>
    <row r="29" spans="1:26">
      <c r="A29" s="1116" t="s">
        <v>144</v>
      </c>
      <c r="B29" s="1118">
        <v>69020</v>
      </c>
      <c r="C29" s="764">
        <v>7</v>
      </c>
      <c r="D29" s="764" t="s">
        <v>78</v>
      </c>
      <c r="E29" s="764"/>
      <c r="F29" s="764"/>
      <c r="G29" s="61" t="s">
        <v>145</v>
      </c>
      <c r="H29" s="61">
        <v>1</v>
      </c>
      <c r="I29" s="61">
        <v>1</v>
      </c>
      <c r="J29" s="61">
        <v>2</v>
      </c>
      <c r="K29" s="61">
        <v>1</v>
      </c>
      <c r="L29" s="61">
        <v>1</v>
      </c>
      <c r="M29" s="61">
        <v>0</v>
      </c>
      <c r="N29" s="63"/>
      <c r="O29" s="61"/>
      <c r="P29" s="61"/>
      <c r="Q29" s="61"/>
      <c r="R29" s="61"/>
      <c r="S29" s="764">
        <f>M29+L29+K29+J29+I29+H29+H30+I30+J30+K30+L30+M30</f>
        <v>12</v>
      </c>
      <c r="T29" s="764">
        <v>1</v>
      </c>
      <c r="U29" s="1116" t="s">
        <v>19</v>
      </c>
      <c r="V29" s="1124">
        <v>133</v>
      </c>
      <c r="W29" s="764">
        <v>133</v>
      </c>
      <c r="X29" s="764">
        <f>W29*S29</f>
        <v>1596</v>
      </c>
      <c r="Y29" s="1126">
        <f>W29*J25</f>
        <v>891.1</v>
      </c>
      <c r="Z29" s="1122">
        <f>W29*J24</f>
        <v>997.5</v>
      </c>
    </row>
    <row r="30" spans="1:26">
      <c r="A30" s="1117"/>
      <c r="B30" s="1119"/>
      <c r="C30" s="765"/>
      <c r="D30" s="765"/>
      <c r="E30" s="765"/>
      <c r="F30" s="765"/>
      <c r="G30" s="91" t="s">
        <v>108</v>
      </c>
      <c r="H30" s="61">
        <v>1</v>
      </c>
      <c r="I30" s="61">
        <v>1</v>
      </c>
      <c r="J30" s="63">
        <v>1</v>
      </c>
      <c r="K30" s="61">
        <v>1</v>
      </c>
      <c r="L30" s="61">
        <v>1</v>
      </c>
      <c r="M30" s="61">
        <v>1</v>
      </c>
      <c r="N30" s="72"/>
      <c r="O30" s="72"/>
      <c r="P30" s="72"/>
      <c r="Q30" s="72"/>
      <c r="R30" s="72"/>
      <c r="S30" s="765"/>
      <c r="T30" s="765"/>
      <c r="U30" s="1138"/>
      <c r="V30" s="1125"/>
      <c r="W30" s="765"/>
      <c r="X30" s="765"/>
      <c r="Y30" s="1127"/>
      <c r="Z30" s="1123"/>
    </row>
    <row r="31" spans="1:26" ht="6" customHeight="1">
      <c r="A31" s="1117"/>
      <c r="B31" s="1119"/>
      <c r="C31" s="77"/>
      <c r="D31" s="77"/>
      <c r="E31" s="77"/>
      <c r="F31" s="77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5"/>
      <c r="Z31" s="76"/>
    </row>
    <row r="32" spans="1:26">
      <c r="A32" s="1117"/>
      <c r="B32" s="1119"/>
      <c r="C32" s="764">
        <v>4</v>
      </c>
      <c r="D32" s="764" t="s">
        <v>59</v>
      </c>
      <c r="E32" s="764"/>
      <c r="F32" s="764"/>
      <c r="G32" s="61" t="s">
        <v>145</v>
      </c>
      <c r="H32" s="61">
        <v>1</v>
      </c>
      <c r="I32" s="61">
        <v>1</v>
      </c>
      <c r="J32" s="61">
        <v>2</v>
      </c>
      <c r="K32" s="61">
        <v>1</v>
      </c>
      <c r="L32" s="61">
        <v>1</v>
      </c>
      <c r="M32" s="61">
        <v>0</v>
      </c>
      <c r="N32" s="63"/>
      <c r="O32" s="61"/>
      <c r="P32" s="61"/>
      <c r="Q32" s="61"/>
      <c r="R32" s="61"/>
      <c r="S32" s="764">
        <f>M32+L32+K32+J32+I32+H32+H33+I33+J33+K33+L33+M33</f>
        <v>12</v>
      </c>
      <c r="T32" s="764">
        <v>134</v>
      </c>
      <c r="U32" s="1116" t="s">
        <v>19</v>
      </c>
      <c r="V32" s="1124">
        <v>1015</v>
      </c>
      <c r="W32" s="764">
        <v>882</v>
      </c>
      <c r="X32" s="764">
        <f>W32*S32</f>
        <v>10584</v>
      </c>
      <c r="Y32" s="1126">
        <f>W32*J25</f>
        <v>5909.4000000000005</v>
      </c>
      <c r="Z32" s="1122">
        <f>W32*J24</f>
        <v>6615</v>
      </c>
    </row>
    <row r="33" spans="1:26">
      <c r="A33" s="1117"/>
      <c r="B33" s="1119"/>
      <c r="C33" s="765"/>
      <c r="D33" s="765"/>
      <c r="E33" s="765"/>
      <c r="F33" s="765"/>
      <c r="G33" s="91" t="s">
        <v>108</v>
      </c>
      <c r="H33" s="61">
        <v>1</v>
      </c>
      <c r="I33" s="61">
        <v>1</v>
      </c>
      <c r="J33" s="63">
        <v>1</v>
      </c>
      <c r="K33" s="61">
        <v>1</v>
      </c>
      <c r="L33" s="61">
        <v>1</v>
      </c>
      <c r="M33" s="61">
        <v>1</v>
      </c>
      <c r="N33" s="72"/>
      <c r="O33" s="72"/>
      <c r="P33" s="72"/>
      <c r="Q33" s="72"/>
      <c r="R33" s="72"/>
      <c r="S33" s="765"/>
      <c r="T33" s="765"/>
      <c r="U33" s="1138"/>
      <c r="V33" s="1125"/>
      <c r="W33" s="765"/>
      <c r="X33" s="765"/>
      <c r="Y33" s="1127"/>
      <c r="Z33" s="1123"/>
    </row>
    <row r="34" spans="1:26" ht="6" customHeight="1">
      <c r="A34" s="1117"/>
      <c r="B34" s="1119"/>
      <c r="C34" s="77"/>
      <c r="D34" s="77"/>
      <c r="E34" s="77"/>
      <c r="F34" s="77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5"/>
      <c r="Z34" s="76"/>
    </row>
    <row r="35" spans="1:26">
      <c r="A35" s="1117"/>
      <c r="B35" s="1119"/>
      <c r="C35" s="764">
        <v>4</v>
      </c>
      <c r="D35" s="764" t="s">
        <v>60</v>
      </c>
      <c r="E35" s="764"/>
      <c r="F35" s="764" t="s">
        <v>133</v>
      </c>
      <c r="G35" s="61" t="s">
        <v>145</v>
      </c>
      <c r="H35" s="61">
        <v>1</v>
      </c>
      <c r="I35" s="61">
        <v>1</v>
      </c>
      <c r="J35" s="61">
        <v>2</v>
      </c>
      <c r="K35" s="61">
        <v>1</v>
      </c>
      <c r="L35" s="61">
        <v>1</v>
      </c>
      <c r="M35" s="61">
        <v>0</v>
      </c>
      <c r="N35" s="63"/>
      <c r="O35" s="61"/>
      <c r="P35" s="61"/>
      <c r="Q35" s="61"/>
      <c r="R35" s="61"/>
      <c r="S35" s="764">
        <f>M35+L35+K35+J35+I35+H35+H36+I36+J36+K36+L36+M36</f>
        <v>12</v>
      </c>
      <c r="T35" s="764">
        <v>1016</v>
      </c>
      <c r="U35" s="1116" t="s">
        <v>19</v>
      </c>
      <c r="V35" s="1124">
        <v>1115</v>
      </c>
      <c r="W35" s="764">
        <v>100</v>
      </c>
      <c r="X35" s="764">
        <f>W35*S35</f>
        <v>1200</v>
      </c>
      <c r="Y35" s="1126">
        <f>W35*J25</f>
        <v>670</v>
      </c>
      <c r="Z35" s="1122">
        <f>W35*J24</f>
        <v>750</v>
      </c>
    </row>
    <row r="36" spans="1:26">
      <c r="A36" s="1117"/>
      <c r="B36" s="1119"/>
      <c r="C36" s="765"/>
      <c r="D36" s="765"/>
      <c r="E36" s="765"/>
      <c r="F36" s="765"/>
      <c r="G36" s="91" t="s">
        <v>108</v>
      </c>
      <c r="H36" s="61">
        <v>1</v>
      </c>
      <c r="I36" s="61">
        <v>1</v>
      </c>
      <c r="J36" s="63">
        <v>1</v>
      </c>
      <c r="K36" s="61">
        <v>1</v>
      </c>
      <c r="L36" s="61">
        <v>1</v>
      </c>
      <c r="M36" s="61">
        <v>1</v>
      </c>
      <c r="N36" s="72"/>
      <c r="O36" s="72"/>
      <c r="P36" s="72"/>
      <c r="Q36" s="72"/>
      <c r="R36" s="72"/>
      <c r="S36" s="765"/>
      <c r="T36" s="765"/>
      <c r="U36" s="1138"/>
      <c r="V36" s="1125"/>
      <c r="W36" s="765"/>
      <c r="X36" s="765"/>
      <c r="Y36" s="1127"/>
      <c r="Z36" s="1123"/>
    </row>
    <row r="37" spans="1:26" ht="6" customHeight="1">
      <c r="A37" s="1117"/>
      <c r="B37" s="1119"/>
      <c r="C37" s="77"/>
      <c r="D37" s="77"/>
      <c r="E37" s="77"/>
      <c r="F37" s="77"/>
      <c r="G37" s="77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74"/>
      <c r="W37" s="72"/>
      <c r="X37" s="72"/>
      <c r="Y37" s="75"/>
      <c r="Z37" s="76"/>
    </row>
    <row r="38" spans="1:26">
      <c r="A38" s="1117"/>
      <c r="B38" s="1119"/>
      <c r="C38" s="764">
        <v>3</v>
      </c>
      <c r="D38" s="1053" t="s">
        <v>58</v>
      </c>
      <c r="E38" s="764"/>
      <c r="F38" s="764"/>
      <c r="G38" s="61" t="s">
        <v>145</v>
      </c>
      <c r="H38" s="61">
        <v>1</v>
      </c>
      <c r="I38" s="61">
        <v>1</v>
      </c>
      <c r="J38" s="61">
        <v>2</v>
      </c>
      <c r="K38" s="61">
        <v>1</v>
      </c>
      <c r="L38" s="61">
        <v>1</v>
      </c>
      <c r="M38" s="61">
        <v>0</v>
      </c>
      <c r="N38" s="63"/>
      <c r="O38" s="61"/>
      <c r="P38" s="61"/>
      <c r="Q38" s="61"/>
      <c r="R38" s="61"/>
      <c r="S38" s="764">
        <f>M38+L38+K38+J38+I38+H38+H39+I39+J39+K39+L39+M39</f>
        <v>12</v>
      </c>
      <c r="T38" s="764">
        <v>1116</v>
      </c>
      <c r="U38" s="1116" t="s">
        <v>19</v>
      </c>
      <c r="V38" s="1124">
        <v>1288</v>
      </c>
      <c r="W38" s="764">
        <v>173</v>
      </c>
      <c r="X38" s="764">
        <f>W38*S38</f>
        <v>2076</v>
      </c>
      <c r="Y38" s="1126">
        <f>W38*J25</f>
        <v>1159.1000000000001</v>
      </c>
      <c r="Z38" s="1122">
        <f>W38*J24</f>
        <v>1297.5</v>
      </c>
    </row>
    <row r="39" spans="1:26">
      <c r="A39" s="1117"/>
      <c r="B39" s="1119"/>
      <c r="C39" s="765"/>
      <c r="D39" s="1068"/>
      <c r="E39" s="765"/>
      <c r="F39" s="765"/>
      <c r="G39" s="91" t="s">
        <v>108</v>
      </c>
      <c r="H39" s="61">
        <v>1</v>
      </c>
      <c r="I39" s="61">
        <v>1</v>
      </c>
      <c r="J39" s="63">
        <v>1</v>
      </c>
      <c r="K39" s="61">
        <v>1</v>
      </c>
      <c r="L39" s="61">
        <v>1</v>
      </c>
      <c r="M39" s="61">
        <v>1</v>
      </c>
      <c r="N39" s="72"/>
      <c r="O39" s="72"/>
      <c r="P39" s="72"/>
      <c r="Q39" s="72"/>
      <c r="R39" s="72"/>
      <c r="S39" s="765"/>
      <c r="T39" s="765"/>
      <c r="U39" s="1138"/>
      <c r="V39" s="1125"/>
      <c r="W39" s="765"/>
      <c r="X39" s="765"/>
      <c r="Y39" s="1127"/>
      <c r="Z39" s="1123"/>
    </row>
    <row r="40" spans="1:26" ht="5.25" customHeight="1">
      <c r="A40" s="1117"/>
      <c r="B40" s="1119"/>
      <c r="C40" s="77"/>
      <c r="D40" s="77"/>
      <c r="E40" s="77"/>
      <c r="F40" s="77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74"/>
      <c r="W40" s="72"/>
      <c r="X40" s="72"/>
      <c r="Y40" s="75"/>
      <c r="Z40" s="76"/>
    </row>
    <row r="41" spans="1:26">
      <c r="A41" s="1117"/>
      <c r="B41" s="1119"/>
      <c r="C41" s="764">
        <v>1</v>
      </c>
      <c r="D41" s="764" t="s">
        <v>56</v>
      </c>
      <c r="E41" s="764"/>
      <c r="F41" s="764"/>
      <c r="G41" s="61" t="s">
        <v>145</v>
      </c>
      <c r="H41" s="61">
        <v>1</v>
      </c>
      <c r="I41" s="61">
        <v>1</v>
      </c>
      <c r="J41" s="61">
        <v>2</v>
      </c>
      <c r="K41" s="61">
        <v>1</v>
      </c>
      <c r="L41" s="61">
        <v>1</v>
      </c>
      <c r="M41" s="61">
        <v>0</v>
      </c>
      <c r="N41" s="63"/>
      <c r="O41" s="61"/>
      <c r="P41" s="61"/>
      <c r="Q41" s="61"/>
      <c r="R41" s="61"/>
      <c r="S41" s="764">
        <f>M41+L41+K41+J41+I41+H41+H42+I42+J42+K42+L42+M42</f>
        <v>12</v>
      </c>
      <c r="T41" s="764">
        <v>1313</v>
      </c>
      <c r="U41" s="1116" t="s">
        <v>19</v>
      </c>
      <c r="V41" s="1124">
        <v>1792</v>
      </c>
      <c r="W41" s="764">
        <v>480</v>
      </c>
      <c r="X41" s="764">
        <f>W41*S41</f>
        <v>5760</v>
      </c>
      <c r="Y41" s="1126">
        <f>W41*J25</f>
        <v>3216</v>
      </c>
      <c r="Z41" s="1122">
        <f>W41*J24</f>
        <v>3600</v>
      </c>
    </row>
    <row r="42" spans="1:26">
      <c r="A42" s="1117"/>
      <c r="B42" s="1119"/>
      <c r="C42" s="765"/>
      <c r="D42" s="765"/>
      <c r="E42" s="765"/>
      <c r="F42" s="765"/>
      <c r="G42" s="91" t="s">
        <v>108</v>
      </c>
      <c r="H42" s="61">
        <v>1</v>
      </c>
      <c r="I42" s="61">
        <v>1</v>
      </c>
      <c r="J42" s="63">
        <v>1</v>
      </c>
      <c r="K42" s="61">
        <v>1</v>
      </c>
      <c r="L42" s="61">
        <v>1</v>
      </c>
      <c r="M42" s="61">
        <v>1</v>
      </c>
      <c r="N42" s="72"/>
      <c r="O42" s="72"/>
      <c r="P42" s="72"/>
      <c r="Q42" s="72"/>
      <c r="R42" s="72"/>
      <c r="S42" s="765"/>
      <c r="T42" s="765"/>
      <c r="U42" s="1138"/>
      <c r="V42" s="1125"/>
      <c r="W42" s="765"/>
      <c r="X42" s="765"/>
      <c r="Y42" s="1127"/>
      <c r="Z42" s="1123"/>
    </row>
    <row r="43" spans="1:26" ht="4.5" customHeight="1">
      <c r="A43" s="1117"/>
      <c r="B43" s="1119"/>
      <c r="C43" s="91"/>
      <c r="D43" s="91"/>
      <c r="E43" s="91"/>
      <c r="F43" s="91"/>
      <c r="G43" s="91"/>
      <c r="H43" s="61"/>
      <c r="I43" s="61"/>
      <c r="J43" s="63"/>
      <c r="K43" s="61"/>
      <c r="L43" s="61"/>
      <c r="M43" s="61"/>
      <c r="N43" s="72"/>
      <c r="O43" s="72"/>
      <c r="P43" s="72"/>
      <c r="Q43" s="72"/>
      <c r="R43" s="72"/>
      <c r="S43" s="126"/>
      <c r="T43" s="126"/>
      <c r="U43" s="152"/>
      <c r="V43" s="149"/>
      <c r="W43" s="126"/>
      <c r="X43" s="126"/>
      <c r="Y43" s="150"/>
      <c r="Z43" s="151"/>
    </row>
    <row r="44" spans="1:26">
      <c r="A44" s="1117"/>
      <c r="B44" s="1119"/>
      <c r="C44" s="764">
        <v>1</v>
      </c>
      <c r="D44" s="764" t="s">
        <v>114</v>
      </c>
      <c r="E44" s="764"/>
      <c r="F44" s="764"/>
      <c r="G44" s="61" t="s">
        <v>145</v>
      </c>
      <c r="H44" s="61">
        <v>1</v>
      </c>
      <c r="I44" s="61">
        <v>1</v>
      </c>
      <c r="J44" s="61">
        <v>2</v>
      </c>
      <c r="K44" s="61">
        <v>1</v>
      </c>
      <c r="L44" s="61">
        <v>1</v>
      </c>
      <c r="M44" s="61">
        <v>0</v>
      </c>
      <c r="N44" s="63"/>
      <c r="O44" s="61"/>
      <c r="P44" s="61"/>
      <c r="Q44" s="61"/>
      <c r="R44" s="61"/>
      <c r="S44" s="764">
        <f>M44+L44+K44+J44+I44+H44+H45+I45+J45+K45+L45+M45</f>
        <v>12</v>
      </c>
      <c r="T44" s="764">
        <v>1793</v>
      </c>
      <c r="U44" s="1116" t="s">
        <v>19</v>
      </c>
      <c r="V44" s="1124">
        <v>2900</v>
      </c>
      <c r="W44" s="764">
        <v>1108</v>
      </c>
      <c r="X44" s="764">
        <f>W44*S44</f>
        <v>13296</v>
      </c>
      <c r="Y44" s="1126">
        <f>W44*J25</f>
        <v>7423.6</v>
      </c>
      <c r="Z44" s="1122">
        <f>W44*J24</f>
        <v>8310</v>
      </c>
    </row>
    <row r="45" spans="1:26">
      <c r="A45" s="1138"/>
      <c r="B45" s="1152"/>
      <c r="C45" s="765"/>
      <c r="D45" s="765"/>
      <c r="E45" s="765"/>
      <c r="F45" s="765"/>
      <c r="G45" s="91" t="s">
        <v>108</v>
      </c>
      <c r="H45" s="61">
        <v>1</v>
      </c>
      <c r="I45" s="61">
        <v>1</v>
      </c>
      <c r="J45" s="63">
        <v>1</v>
      </c>
      <c r="K45" s="61">
        <v>1</v>
      </c>
      <c r="L45" s="61">
        <v>1</v>
      </c>
      <c r="M45" s="61">
        <v>1</v>
      </c>
      <c r="N45" s="72"/>
      <c r="O45" s="72"/>
      <c r="P45" s="72"/>
      <c r="Q45" s="72"/>
      <c r="R45" s="72"/>
      <c r="S45" s="765"/>
      <c r="T45" s="765"/>
      <c r="U45" s="1138"/>
      <c r="V45" s="1125"/>
      <c r="W45" s="765"/>
      <c r="X45" s="765"/>
      <c r="Y45" s="1127"/>
      <c r="Z45" s="1123"/>
    </row>
    <row r="46" spans="1:26" ht="9" customHeight="1">
      <c r="A46" s="145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V46" s="60"/>
      <c r="W46" s="140"/>
      <c r="X46" s="140"/>
      <c r="Y46" s="142">
        <f>SUM(Y29:Y45)</f>
        <v>19269.2</v>
      </c>
      <c r="Z46" s="143">
        <f>SUM(Z29:Z45)</f>
        <v>21570</v>
      </c>
    </row>
    <row r="47" spans="1:26">
      <c r="A47" s="145"/>
      <c r="B47" s="139"/>
      <c r="C47" s="140"/>
      <c r="D47" s="140"/>
      <c r="E47" s="140"/>
      <c r="F47" s="140" t="s">
        <v>140</v>
      </c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1"/>
      <c r="V47" s="60"/>
      <c r="W47" s="140"/>
      <c r="X47" s="140"/>
      <c r="Y47" s="142"/>
      <c r="Z47" s="143"/>
    </row>
    <row r="48" spans="1:26">
      <c r="A48" s="99" t="s">
        <v>48</v>
      </c>
      <c r="B48" s="100" t="s">
        <v>49</v>
      </c>
      <c r="C48" s="100" t="s">
        <v>50</v>
      </c>
      <c r="D48" s="101" t="s">
        <v>52</v>
      </c>
      <c r="E48" s="101"/>
      <c r="F48" s="101"/>
      <c r="G48" s="1075" t="s">
        <v>9</v>
      </c>
      <c r="H48" s="1076" t="s">
        <v>24</v>
      </c>
      <c r="I48" s="1076"/>
      <c r="J48" s="1076"/>
      <c r="K48" s="1076"/>
      <c r="L48" s="1076"/>
      <c r="M48" s="1076"/>
      <c r="N48" s="1076"/>
      <c r="O48" s="1076"/>
      <c r="P48" s="1076"/>
      <c r="Q48" s="1076"/>
      <c r="R48" s="1077"/>
      <c r="S48" s="92" t="s">
        <v>10</v>
      </c>
      <c r="T48" s="1097" t="s">
        <v>25</v>
      </c>
      <c r="U48" s="1097"/>
      <c r="V48" s="1097"/>
      <c r="W48" s="92" t="s">
        <v>11</v>
      </c>
      <c r="X48" s="92" t="s">
        <v>11</v>
      </c>
      <c r="Y48" s="72" t="s">
        <v>16</v>
      </c>
      <c r="Z48" s="72" t="s">
        <v>18</v>
      </c>
    </row>
    <row r="49" spans="1:26">
      <c r="A49" s="106" t="s">
        <v>12</v>
      </c>
      <c r="B49" s="107" t="s">
        <v>12</v>
      </c>
      <c r="C49" s="107" t="s">
        <v>51</v>
      </c>
      <c r="D49" s="101" t="s">
        <v>53</v>
      </c>
      <c r="E49" s="101"/>
      <c r="F49" s="101"/>
      <c r="G49" s="1075"/>
      <c r="H49" s="72">
        <v>36</v>
      </c>
      <c r="I49" s="72">
        <v>38</v>
      </c>
      <c r="J49" s="72">
        <v>40</v>
      </c>
      <c r="K49" s="72">
        <v>42</v>
      </c>
      <c r="L49" s="72">
        <v>44</v>
      </c>
      <c r="M49" s="72">
        <v>46</v>
      </c>
      <c r="N49" s="108"/>
      <c r="O49" s="92"/>
      <c r="P49" s="92"/>
      <c r="Q49" s="92"/>
      <c r="R49" s="92"/>
      <c r="S49" s="92" t="s">
        <v>13</v>
      </c>
      <c r="T49" s="1097"/>
      <c r="U49" s="1097"/>
      <c r="V49" s="1097"/>
      <c r="W49" s="92" t="s">
        <v>14</v>
      </c>
      <c r="X49" s="92" t="s">
        <v>15</v>
      </c>
      <c r="Y49" s="72" t="s">
        <v>17</v>
      </c>
      <c r="Z49" s="72" t="s">
        <v>17</v>
      </c>
    </row>
    <row r="50" spans="1:26" hidden="1">
      <c r="A50" s="1116" t="s">
        <v>144</v>
      </c>
      <c r="B50" s="1118">
        <v>69020</v>
      </c>
      <c r="C50" s="764">
        <v>1</v>
      </c>
      <c r="D50" s="764" t="s">
        <v>117</v>
      </c>
      <c r="E50" s="764"/>
      <c r="F50" s="764" t="s">
        <v>133</v>
      </c>
      <c r="G50" s="759" t="s">
        <v>145</v>
      </c>
      <c r="H50" s="61">
        <v>24</v>
      </c>
      <c r="I50" s="61"/>
      <c r="J50" s="61"/>
      <c r="K50" s="61"/>
      <c r="L50" s="61"/>
      <c r="M50" s="61"/>
      <c r="N50" s="63"/>
      <c r="O50" s="61"/>
      <c r="P50" s="61"/>
      <c r="Q50" s="61"/>
      <c r="R50" s="61"/>
      <c r="S50" s="61">
        <v>12</v>
      </c>
      <c r="T50" s="61">
        <v>1289</v>
      </c>
      <c r="U50" s="146" t="s">
        <v>19</v>
      </c>
      <c r="V50" s="63">
        <v>1290</v>
      </c>
      <c r="W50" s="61">
        <v>2</v>
      </c>
      <c r="X50" s="61">
        <f t="shared" ref="X50:X62" si="0">W50*S50</f>
        <v>24</v>
      </c>
      <c r="Y50" s="147">
        <v>13.4</v>
      </c>
      <c r="Z50" s="147">
        <v>15</v>
      </c>
    </row>
    <row r="51" spans="1:26" hidden="1">
      <c r="A51" s="1117"/>
      <c r="B51" s="1119"/>
      <c r="C51" s="766"/>
      <c r="D51" s="766"/>
      <c r="E51" s="766"/>
      <c r="F51" s="766"/>
      <c r="G51" s="759"/>
      <c r="H51" s="61"/>
      <c r="I51" s="61">
        <v>24</v>
      </c>
      <c r="J51" s="63"/>
      <c r="K51" s="61"/>
      <c r="L51" s="61"/>
      <c r="M51" s="61"/>
      <c r="N51" s="72"/>
      <c r="O51" s="72"/>
      <c r="P51" s="72"/>
      <c r="Q51" s="72"/>
      <c r="R51" s="72"/>
      <c r="S51" s="61">
        <v>12</v>
      </c>
      <c r="T51" s="61">
        <v>1291</v>
      </c>
      <c r="U51" s="146"/>
      <c r="V51" s="63">
        <v>1292</v>
      </c>
      <c r="W51" s="61">
        <v>2</v>
      </c>
      <c r="X51" s="61">
        <f t="shared" si="0"/>
        <v>24</v>
      </c>
      <c r="Y51" s="147">
        <v>13.4</v>
      </c>
      <c r="Z51" s="147">
        <v>15</v>
      </c>
    </row>
    <row r="52" spans="1:26" hidden="1">
      <c r="A52" s="1117"/>
      <c r="B52" s="1119"/>
      <c r="C52" s="766"/>
      <c r="D52" s="766"/>
      <c r="E52" s="766"/>
      <c r="F52" s="766"/>
      <c r="G52" s="759"/>
      <c r="H52" s="72"/>
      <c r="I52" s="72"/>
      <c r="J52" s="72">
        <v>48</v>
      </c>
      <c r="K52" s="72"/>
      <c r="L52" s="72"/>
      <c r="M52" s="72"/>
      <c r="N52" s="72"/>
      <c r="O52" s="72"/>
      <c r="P52" s="72"/>
      <c r="Q52" s="72"/>
      <c r="R52" s="72"/>
      <c r="S52" s="61">
        <v>12</v>
      </c>
      <c r="T52" s="72">
        <v>1293</v>
      </c>
      <c r="U52" s="73"/>
      <c r="V52" s="92">
        <v>1296</v>
      </c>
      <c r="W52" s="72">
        <v>4</v>
      </c>
      <c r="X52" s="61">
        <f t="shared" si="0"/>
        <v>48</v>
      </c>
      <c r="Y52" s="147">
        <v>26.8</v>
      </c>
      <c r="Z52" s="147">
        <v>30</v>
      </c>
    </row>
    <row r="53" spans="1:26" hidden="1">
      <c r="A53" s="1117"/>
      <c r="B53" s="1119"/>
      <c r="C53" s="766"/>
      <c r="D53" s="766"/>
      <c r="E53" s="766"/>
      <c r="F53" s="766"/>
      <c r="G53" s="759"/>
      <c r="H53" s="61"/>
      <c r="I53" s="61"/>
      <c r="J53" s="61"/>
      <c r="K53" s="61">
        <v>24</v>
      </c>
      <c r="L53" s="61"/>
      <c r="M53" s="61"/>
      <c r="N53" s="63"/>
      <c r="O53" s="61"/>
      <c r="P53" s="61"/>
      <c r="Q53" s="61"/>
      <c r="R53" s="61"/>
      <c r="S53" s="61">
        <v>12</v>
      </c>
      <c r="T53" s="61">
        <v>1297</v>
      </c>
      <c r="U53" s="148"/>
      <c r="V53" s="144">
        <v>1298</v>
      </c>
      <c r="W53" s="61">
        <v>2</v>
      </c>
      <c r="X53" s="61">
        <f t="shared" si="0"/>
        <v>24</v>
      </c>
      <c r="Y53" s="147">
        <v>13.4</v>
      </c>
      <c r="Z53" s="147">
        <v>15</v>
      </c>
    </row>
    <row r="54" spans="1:26" hidden="1">
      <c r="A54" s="1117"/>
      <c r="B54" s="1119"/>
      <c r="C54" s="766"/>
      <c r="D54" s="766"/>
      <c r="E54" s="766"/>
      <c r="F54" s="766"/>
      <c r="G54" s="759"/>
      <c r="H54" s="61"/>
      <c r="I54" s="61"/>
      <c r="J54" s="63"/>
      <c r="K54" s="61"/>
      <c r="L54" s="61">
        <v>24</v>
      </c>
      <c r="M54" s="61"/>
      <c r="N54" s="72"/>
      <c r="O54" s="72"/>
      <c r="P54" s="72"/>
      <c r="Q54" s="72"/>
      <c r="R54" s="72"/>
      <c r="S54" s="61">
        <v>12</v>
      </c>
      <c r="T54" s="61">
        <v>1299</v>
      </c>
      <c r="U54" s="148"/>
      <c r="V54" s="144">
        <v>1300</v>
      </c>
      <c r="W54" s="61">
        <v>2</v>
      </c>
      <c r="X54" s="61">
        <f t="shared" si="0"/>
        <v>24</v>
      </c>
      <c r="Y54" s="147">
        <v>13.4</v>
      </c>
      <c r="Z54" s="147">
        <v>15</v>
      </c>
    </row>
    <row r="55" spans="1:26" hidden="1">
      <c r="A55" s="1117"/>
      <c r="B55" s="1119"/>
      <c r="C55" s="766"/>
      <c r="D55" s="766"/>
      <c r="E55" s="766"/>
      <c r="F55" s="766"/>
      <c r="G55" s="759"/>
      <c r="H55" s="72"/>
      <c r="I55" s="72"/>
      <c r="J55" s="72"/>
      <c r="K55" s="72"/>
      <c r="L55" s="72"/>
      <c r="M55" s="72">
        <v>0</v>
      </c>
      <c r="N55" s="72"/>
      <c r="O55" s="72"/>
      <c r="P55" s="72"/>
      <c r="Q55" s="72"/>
      <c r="R55" s="72"/>
      <c r="S55" s="61"/>
      <c r="T55" s="72"/>
      <c r="U55" s="148"/>
      <c r="V55" s="73"/>
      <c r="W55" s="72"/>
      <c r="X55" s="61"/>
      <c r="Y55" s="147"/>
      <c r="Z55" s="147"/>
    </row>
    <row r="56" spans="1:26" ht="8.25" hidden="1" customHeight="1">
      <c r="A56" s="1117"/>
      <c r="B56" s="1119"/>
      <c r="C56" s="766"/>
      <c r="D56" s="766"/>
      <c r="E56" s="766"/>
      <c r="F56" s="766"/>
      <c r="G56" s="759"/>
      <c r="H56" s="61"/>
      <c r="I56" s="61"/>
      <c r="J56" s="61"/>
      <c r="K56" s="61"/>
      <c r="L56" s="61"/>
      <c r="M56" s="61"/>
      <c r="N56" s="63"/>
      <c r="O56" s="61"/>
      <c r="P56" s="61"/>
      <c r="Q56" s="61"/>
      <c r="R56" s="61"/>
      <c r="S56" s="61"/>
      <c r="T56" s="61"/>
      <c r="U56" s="146" t="s">
        <v>19</v>
      </c>
      <c r="V56" s="63"/>
      <c r="W56" s="61"/>
      <c r="X56" s="61"/>
      <c r="Y56" s="147"/>
      <c r="Z56" s="147"/>
    </row>
    <row r="57" spans="1:26" hidden="1">
      <c r="A57" s="1117"/>
      <c r="B57" s="1119"/>
      <c r="C57" s="766"/>
      <c r="D57" s="766"/>
      <c r="E57" s="766"/>
      <c r="F57" s="766"/>
      <c r="G57" s="764" t="s">
        <v>108</v>
      </c>
      <c r="H57" s="61">
        <v>24</v>
      </c>
      <c r="I57" s="61"/>
      <c r="J57" s="63"/>
      <c r="K57" s="61"/>
      <c r="L57" s="61"/>
      <c r="M57" s="61"/>
      <c r="N57" s="72"/>
      <c r="O57" s="72"/>
      <c r="P57" s="72"/>
      <c r="Q57" s="72"/>
      <c r="R57" s="72"/>
      <c r="S57" s="61">
        <v>12</v>
      </c>
      <c r="T57" s="61">
        <v>1301</v>
      </c>
      <c r="U57" s="146"/>
      <c r="V57" s="63">
        <v>1302</v>
      </c>
      <c r="W57" s="72">
        <v>2</v>
      </c>
      <c r="X57" s="61">
        <f t="shared" si="0"/>
        <v>24</v>
      </c>
      <c r="Y57" s="147">
        <v>13.4</v>
      </c>
      <c r="Z57" s="147">
        <v>15</v>
      </c>
    </row>
    <row r="58" spans="1:26" hidden="1">
      <c r="A58" s="1117"/>
      <c r="B58" s="1119"/>
      <c r="C58" s="766"/>
      <c r="D58" s="766"/>
      <c r="E58" s="766"/>
      <c r="F58" s="766"/>
      <c r="G58" s="766"/>
      <c r="H58" s="72"/>
      <c r="I58" s="72">
        <v>24</v>
      </c>
      <c r="J58" s="72"/>
      <c r="K58" s="72"/>
      <c r="L58" s="72"/>
      <c r="M58" s="72"/>
      <c r="N58" s="72"/>
      <c r="O58" s="72"/>
      <c r="P58" s="72"/>
      <c r="Q58" s="72"/>
      <c r="R58" s="72"/>
      <c r="S58" s="61">
        <v>12</v>
      </c>
      <c r="T58" s="72">
        <v>1303</v>
      </c>
      <c r="U58" s="73"/>
      <c r="V58" s="92">
        <v>1304</v>
      </c>
      <c r="W58" s="72">
        <v>2</v>
      </c>
      <c r="X58" s="61">
        <f t="shared" si="0"/>
        <v>24</v>
      </c>
      <c r="Y58" s="147">
        <v>13.4</v>
      </c>
      <c r="Z58" s="147">
        <v>15</v>
      </c>
    </row>
    <row r="59" spans="1:26" hidden="1">
      <c r="A59" s="1117"/>
      <c r="B59" s="1119"/>
      <c r="C59" s="766"/>
      <c r="D59" s="766"/>
      <c r="E59" s="766"/>
      <c r="F59" s="766"/>
      <c r="G59" s="766"/>
      <c r="H59" s="61"/>
      <c r="I59" s="61"/>
      <c r="J59" s="61">
        <v>24</v>
      </c>
      <c r="K59" s="61"/>
      <c r="L59" s="61"/>
      <c r="M59" s="61"/>
      <c r="N59" s="63"/>
      <c r="O59" s="61"/>
      <c r="P59" s="61"/>
      <c r="Q59" s="61"/>
      <c r="R59" s="61"/>
      <c r="S59" s="61">
        <v>12</v>
      </c>
      <c r="T59" s="61">
        <v>1305</v>
      </c>
      <c r="U59" s="144"/>
      <c r="V59" s="63">
        <v>1306</v>
      </c>
      <c r="W59" s="72">
        <v>2</v>
      </c>
      <c r="X59" s="61">
        <f t="shared" si="0"/>
        <v>24</v>
      </c>
      <c r="Y59" s="147">
        <v>13.4</v>
      </c>
      <c r="Z59" s="147">
        <v>15</v>
      </c>
    </row>
    <row r="60" spans="1:26" hidden="1">
      <c r="A60" s="1117"/>
      <c r="B60" s="1119"/>
      <c r="C60" s="766"/>
      <c r="D60" s="766"/>
      <c r="E60" s="766"/>
      <c r="F60" s="766"/>
      <c r="G60" s="766"/>
      <c r="H60" s="61"/>
      <c r="I60" s="61"/>
      <c r="J60" s="61"/>
      <c r="K60" s="61">
        <v>24</v>
      </c>
      <c r="L60" s="61"/>
      <c r="M60" s="61"/>
      <c r="N60" s="63"/>
      <c r="O60" s="61"/>
      <c r="P60" s="61"/>
      <c r="Q60" s="61"/>
      <c r="R60" s="61"/>
      <c r="S60" s="61">
        <v>12</v>
      </c>
      <c r="T60" s="61">
        <v>1307</v>
      </c>
      <c r="U60" s="144"/>
      <c r="V60" s="63">
        <v>1308</v>
      </c>
      <c r="W60" s="72">
        <v>2</v>
      </c>
      <c r="X60" s="61">
        <f t="shared" si="0"/>
        <v>24</v>
      </c>
      <c r="Y60" s="147">
        <v>13.4</v>
      </c>
      <c r="Z60" s="147">
        <v>15</v>
      </c>
    </row>
    <row r="61" spans="1:26" hidden="1">
      <c r="A61" s="1117"/>
      <c r="B61" s="1119"/>
      <c r="C61" s="766"/>
      <c r="D61" s="766"/>
      <c r="E61" s="766"/>
      <c r="F61" s="766"/>
      <c r="G61" s="766"/>
      <c r="H61" s="61"/>
      <c r="I61" s="61"/>
      <c r="J61" s="61"/>
      <c r="K61" s="61"/>
      <c r="L61" s="61">
        <v>24</v>
      </c>
      <c r="M61" s="61"/>
      <c r="N61" s="63"/>
      <c r="O61" s="61"/>
      <c r="P61" s="61"/>
      <c r="Q61" s="61"/>
      <c r="R61" s="61"/>
      <c r="S61" s="61">
        <v>12</v>
      </c>
      <c r="T61" s="61">
        <v>1309</v>
      </c>
      <c r="U61" s="144"/>
      <c r="V61" s="63">
        <v>1310</v>
      </c>
      <c r="W61" s="72">
        <v>2</v>
      </c>
      <c r="X61" s="61">
        <f t="shared" si="0"/>
        <v>24</v>
      </c>
      <c r="Y61" s="147">
        <v>13.4</v>
      </c>
      <c r="Z61" s="147">
        <v>15</v>
      </c>
    </row>
    <row r="62" spans="1:26" hidden="1">
      <c r="A62" s="1138"/>
      <c r="B62" s="1152"/>
      <c r="C62" s="765"/>
      <c r="D62" s="765"/>
      <c r="E62" s="765"/>
      <c r="F62" s="765"/>
      <c r="G62" s="765"/>
      <c r="H62" s="61"/>
      <c r="I62" s="61"/>
      <c r="J62" s="61"/>
      <c r="K62" s="61"/>
      <c r="L62" s="61"/>
      <c r="M62" s="61">
        <v>24</v>
      </c>
      <c r="N62" s="63"/>
      <c r="O62" s="61"/>
      <c r="P62" s="61"/>
      <c r="Q62" s="61"/>
      <c r="R62" s="61"/>
      <c r="S62" s="61">
        <v>12</v>
      </c>
      <c r="T62" s="61">
        <v>1311</v>
      </c>
      <c r="U62" s="144"/>
      <c r="V62" s="63">
        <v>1312</v>
      </c>
      <c r="W62" s="72">
        <v>2</v>
      </c>
      <c r="X62" s="61">
        <f t="shared" si="0"/>
        <v>24</v>
      </c>
      <c r="Y62" s="147">
        <v>13.4</v>
      </c>
      <c r="Z62" s="147">
        <v>15</v>
      </c>
    </row>
    <row r="63" spans="1:26">
      <c r="A63" s="145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1"/>
      <c r="V63" s="60"/>
      <c r="W63" s="140">
        <f>SUM(W50:W62)</f>
        <v>24</v>
      </c>
      <c r="X63" s="140">
        <f>SUM(X50:X62)</f>
        <v>288</v>
      </c>
      <c r="Y63" s="142">
        <f>SUM(Y50:Y59)</f>
        <v>120.60000000000002</v>
      </c>
      <c r="Z63" s="143">
        <f>SUM(Z50:Z59)</f>
        <v>135</v>
      </c>
    </row>
    <row r="64" spans="1:26" ht="12" customHeight="1">
      <c r="A64" s="138"/>
      <c r="B64" s="139"/>
      <c r="C64" s="138"/>
      <c r="D64" s="138"/>
      <c r="E64" s="136"/>
      <c r="F64" s="126"/>
      <c r="G64" s="77"/>
      <c r="H64" s="784" t="s">
        <v>82</v>
      </c>
      <c r="I64" s="785"/>
      <c r="J64" s="786"/>
      <c r="K64" s="72"/>
      <c r="L64" s="72"/>
      <c r="M64" s="72"/>
      <c r="N64" s="787" t="s">
        <v>141</v>
      </c>
      <c r="O64" s="72"/>
      <c r="P64" s="72"/>
      <c r="Q64" s="72"/>
      <c r="R64" s="140"/>
      <c r="S64" s="140"/>
      <c r="T64" s="140"/>
      <c r="U64" s="141"/>
      <c r="V64" s="60"/>
      <c r="W64" s="140"/>
      <c r="X64" s="140"/>
      <c r="Y64" s="142"/>
      <c r="Z64" s="143"/>
    </row>
    <row r="65" spans="1:26">
      <c r="A65" s="82" t="s">
        <v>42</v>
      </c>
      <c r="B65" s="82"/>
      <c r="C65" s="120">
        <f>P80</f>
        <v>34800</v>
      </c>
      <c r="D65" s="82" t="s">
        <v>15</v>
      </c>
      <c r="E65" s="134"/>
      <c r="F65" s="128"/>
      <c r="G65" s="128"/>
      <c r="H65" s="72">
        <v>36</v>
      </c>
      <c r="I65" s="72">
        <v>38</v>
      </c>
      <c r="J65" s="72">
        <v>40</v>
      </c>
      <c r="K65" s="72">
        <v>42</v>
      </c>
      <c r="L65" s="72">
        <v>44</v>
      </c>
      <c r="M65" s="72">
        <v>46</v>
      </c>
      <c r="N65" s="788"/>
      <c r="O65" s="61" t="s">
        <v>121</v>
      </c>
      <c r="P65" s="1140" t="s">
        <v>122</v>
      </c>
      <c r="Q65" s="1140"/>
      <c r="R65" s="84"/>
      <c r="S65" s="84"/>
      <c r="T65" s="84"/>
      <c r="U65" s="84"/>
      <c r="V65" s="84"/>
      <c r="W65" s="84"/>
      <c r="X65" s="84"/>
      <c r="Y65" s="82"/>
      <c r="Z65" s="82"/>
    </row>
    <row r="66" spans="1:26">
      <c r="A66" s="82"/>
      <c r="B66" s="82"/>
      <c r="C66" s="120"/>
      <c r="D66" s="82"/>
      <c r="E66" s="764">
        <v>1</v>
      </c>
      <c r="F66" s="764" t="s">
        <v>114</v>
      </c>
      <c r="G66" s="61" t="s">
        <v>145</v>
      </c>
      <c r="H66" s="61">
        <v>6335</v>
      </c>
      <c r="I66" s="61">
        <v>6335</v>
      </c>
      <c r="J66" s="61">
        <v>12670</v>
      </c>
      <c r="K66" s="61">
        <v>6335</v>
      </c>
      <c r="L66" s="61">
        <v>6335</v>
      </c>
      <c r="M66" s="61">
        <v>0</v>
      </c>
      <c r="N66" s="129">
        <f>SUM(H66:M66)</f>
        <v>38010</v>
      </c>
      <c r="O66" s="764">
        <f>N66+N67</f>
        <v>76020</v>
      </c>
      <c r="P66" s="1141">
        <v>13296</v>
      </c>
      <c r="Q66" s="1142"/>
      <c r="R66" s="84"/>
      <c r="S66" s="84"/>
      <c r="T66" s="84"/>
      <c r="U66" s="84"/>
      <c r="V66" s="84"/>
      <c r="W66" s="84"/>
      <c r="X66" s="84"/>
      <c r="Y66" s="82"/>
      <c r="Z66" s="82"/>
    </row>
    <row r="67" spans="1:26">
      <c r="A67" s="82"/>
      <c r="B67" s="82"/>
      <c r="C67" s="120"/>
      <c r="D67" s="82"/>
      <c r="E67" s="765"/>
      <c r="F67" s="765"/>
      <c r="G67" s="91" t="s">
        <v>108</v>
      </c>
      <c r="H67" s="61">
        <v>6335</v>
      </c>
      <c r="I67" s="61">
        <v>6335</v>
      </c>
      <c r="J67" s="61">
        <v>6335</v>
      </c>
      <c r="K67" s="61">
        <v>6335</v>
      </c>
      <c r="L67" s="61">
        <v>6335</v>
      </c>
      <c r="M67" s="61">
        <v>6335</v>
      </c>
      <c r="N67" s="129">
        <f>SUM(H67:M67)</f>
        <v>38010</v>
      </c>
      <c r="O67" s="765"/>
      <c r="P67" s="1143"/>
      <c r="Q67" s="1144"/>
      <c r="R67" s="84"/>
      <c r="S67" s="84"/>
      <c r="T67" s="84"/>
      <c r="U67" s="84"/>
      <c r="V67" s="84"/>
      <c r="W67" s="84"/>
      <c r="X67" s="84"/>
      <c r="Y67" s="82"/>
      <c r="Z67" s="82"/>
    </row>
    <row r="68" spans="1:26">
      <c r="A68" s="82"/>
      <c r="B68" s="82"/>
      <c r="C68" s="120"/>
      <c r="D68" s="82"/>
      <c r="E68" s="764">
        <v>1</v>
      </c>
      <c r="F68" s="764" t="s">
        <v>56</v>
      </c>
      <c r="G68" s="61" t="s">
        <v>145</v>
      </c>
      <c r="H68" s="61">
        <v>480</v>
      </c>
      <c r="I68" s="61">
        <v>480</v>
      </c>
      <c r="J68" s="61">
        <v>960</v>
      </c>
      <c r="K68" s="61">
        <v>480</v>
      </c>
      <c r="L68" s="61">
        <v>480</v>
      </c>
      <c r="M68" s="61">
        <v>0</v>
      </c>
      <c r="N68" s="129">
        <f t="shared" ref="N68:N77" si="1">SUM(H68:M68)</f>
        <v>2880</v>
      </c>
      <c r="O68" s="764">
        <f>N68+N69</f>
        <v>5760</v>
      </c>
      <c r="P68" s="1141">
        <f>O68</f>
        <v>5760</v>
      </c>
      <c r="Q68" s="1142"/>
      <c r="R68" s="84"/>
      <c r="S68" s="84"/>
      <c r="T68" s="84"/>
      <c r="U68" s="84"/>
      <c r="V68" s="84"/>
      <c r="W68" s="84"/>
      <c r="X68" s="84"/>
      <c r="Y68" s="82"/>
      <c r="Z68" s="82"/>
    </row>
    <row r="69" spans="1:26">
      <c r="A69" s="82"/>
      <c r="B69" s="82"/>
      <c r="C69" s="120"/>
      <c r="D69" s="82"/>
      <c r="E69" s="765"/>
      <c r="F69" s="765"/>
      <c r="G69" s="91" t="s">
        <v>108</v>
      </c>
      <c r="H69" s="61">
        <v>480</v>
      </c>
      <c r="I69" s="61">
        <v>480</v>
      </c>
      <c r="J69" s="61">
        <v>480</v>
      </c>
      <c r="K69" s="61">
        <v>480</v>
      </c>
      <c r="L69" s="61">
        <v>480</v>
      </c>
      <c r="M69" s="61">
        <v>480</v>
      </c>
      <c r="N69" s="129">
        <f t="shared" si="1"/>
        <v>2880</v>
      </c>
      <c r="O69" s="765"/>
      <c r="P69" s="1143"/>
      <c r="Q69" s="1144"/>
      <c r="R69" s="84"/>
      <c r="S69" s="84"/>
      <c r="T69" s="84"/>
      <c r="U69" s="84"/>
      <c r="V69" s="84"/>
      <c r="W69" s="84"/>
      <c r="X69" s="84"/>
      <c r="Y69" s="82"/>
      <c r="Z69" s="82"/>
    </row>
    <row r="70" spans="1:26">
      <c r="A70" s="82" t="s">
        <v>21</v>
      </c>
      <c r="B70" s="82"/>
      <c r="C70" s="85">
        <f>Y46+Y63</f>
        <v>19389.8</v>
      </c>
      <c r="D70" s="82" t="s">
        <v>22</v>
      </c>
      <c r="E70" s="759">
        <v>1</v>
      </c>
      <c r="F70" s="764" t="s">
        <v>117</v>
      </c>
      <c r="G70" s="61" t="s">
        <v>145</v>
      </c>
      <c r="H70" s="61">
        <v>24</v>
      </c>
      <c r="I70" s="61">
        <v>24</v>
      </c>
      <c r="J70" s="61">
        <v>48</v>
      </c>
      <c r="K70" s="61">
        <v>24</v>
      </c>
      <c r="L70" s="61">
        <v>24</v>
      </c>
      <c r="M70" s="61">
        <v>0</v>
      </c>
      <c r="N70" s="129">
        <f t="shared" si="1"/>
        <v>144</v>
      </c>
      <c r="O70" s="764">
        <f>N70+N71</f>
        <v>288</v>
      </c>
      <c r="P70" s="1141">
        <f>O70</f>
        <v>288</v>
      </c>
      <c r="Q70" s="1142"/>
      <c r="R70" s="84"/>
      <c r="S70" s="84"/>
      <c r="T70" s="84"/>
      <c r="U70" s="84"/>
      <c r="V70" s="84"/>
      <c r="W70" s="84"/>
      <c r="X70" s="84"/>
      <c r="Y70" s="82"/>
      <c r="Z70" s="82"/>
    </row>
    <row r="71" spans="1:26">
      <c r="A71" s="82" t="s">
        <v>23</v>
      </c>
      <c r="B71" s="82"/>
      <c r="C71" s="85">
        <f>Z46+Z63</f>
        <v>21705</v>
      </c>
      <c r="D71" s="82" t="s">
        <v>22</v>
      </c>
      <c r="E71" s="759"/>
      <c r="F71" s="765"/>
      <c r="G71" s="91" t="s">
        <v>108</v>
      </c>
      <c r="H71" s="61">
        <v>24</v>
      </c>
      <c r="I71" s="61">
        <v>24</v>
      </c>
      <c r="J71" s="61">
        <v>24</v>
      </c>
      <c r="K71" s="61">
        <v>24</v>
      </c>
      <c r="L71" s="61">
        <v>24</v>
      </c>
      <c r="M71" s="61">
        <v>24</v>
      </c>
      <c r="N71" s="129">
        <f t="shared" si="1"/>
        <v>144</v>
      </c>
      <c r="O71" s="766"/>
      <c r="P71" s="1143"/>
      <c r="Q71" s="1144"/>
      <c r="R71" s="84"/>
      <c r="S71" s="84"/>
      <c r="T71" s="84"/>
      <c r="U71" s="84"/>
      <c r="V71" s="84"/>
      <c r="W71" s="84"/>
      <c r="X71" s="84"/>
      <c r="Y71" s="82"/>
      <c r="Z71" s="82"/>
    </row>
    <row r="72" spans="1:26">
      <c r="A72" s="82" t="s">
        <v>43</v>
      </c>
      <c r="B72" s="82"/>
      <c r="C72" s="86">
        <v>67.11</v>
      </c>
      <c r="D72" s="82" t="s">
        <v>45</v>
      </c>
      <c r="E72" s="759">
        <v>3</v>
      </c>
      <c r="F72" s="764" t="s">
        <v>58</v>
      </c>
      <c r="G72" s="61" t="s">
        <v>145</v>
      </c>
      <c r="H72" s="61">
        <v>173</v>
      </c>
      <c r="I72" s="61">
        <v>173</v>
      </c>
      <c r="J72" s="61">
        <v>346</v>
      </c>
      <c r="K72" s="61">
        <v>173</v>
      </c>
      <c r="L72" s="61">
        <v>173</v>
      </c>
      <c r="M72" s="61">
        <v>0</v>
      </c>
      <c r="N72" s="129">
        <f t="shared" si="1"/>
        <v>1038</v>
      </c>
      <c r="O72" s="764">
        <f>N72+N73</f>
        <v>2076</v>
      </c>
      <c r="P72" s="1141">
        <f>O72</f>
        <v>2076</v>
      </c>
      <c r="Q72" s="1142"/>
      <c r="R72" s="84"/>
      <c r="S72" s="84"/>
      <c r="T72" s="84"/>
      <c r="U72" s="84"/>
      <c r="V72" s="84"/>
      <c r="W72" s="84"/>
      <c r="X72" s="84"/>
      <c r="Y72" s="82"/>
      <c r="Z72" s="82"/>
    </row>
    <row r="73" spans="1:26">
      <c r="A73" s="82"/>
      <c r="B73" s="82"/>
      <c r="C73" s="86"/>
      <c r="D73" s="86"/>
      <c r="E73" s="759"/>
      <c r="F73" s="765"/>
      <c r="G73" s="91" t="s">
        <v>108</v>
      </c>
      <c r="H73" s="61">
        <v>173</v>
      </c>
      <c r="I73" s="61">
        <v>173</v>
      </c>
      <c r="J73" s="61">
        <v>173</v>
      </c>
      <c r="K73" s="61">
        <v>173</v>
      </c>
      <c r="L73" s="61">
        <v>173</v>
      </c>
      <c r="M73" s="61">
        <v>173</v>
      </c>
      <c r="N73" s="129">
        <f t="shared" si="1"/>
        <v>1038</v>
      </c>
      <c r="O73" s="766"/>
      <c r="P73" s="1143"/>
      <c r="Q73" s="1144"/>
      <c r="R73" s="84"/>
      <c r="S73" s="84"/>
      <c r="T73" s="84"/>
      <c r="U73" s="84"/>
      <c r="V73" s="84"/>
      <c r="W73" s="84"/>
      <c r="X73" s="84"/>
      <c r="Y73" s="82"/>
      <c r="Z73" s="82"/>
    </row>
    <row r="74" spans="1:26">
      <c r="A74" s="82"/>
      <c r="B74" s="82"/>
      <c r="C74" s="86"/>
      <c r="D74" s="86"/>
      <c r="E74" s="763" t="s">
        <v>111</v>
      </c>
      <c r="F74" s="764" t="s">
        <v>59</v>
      </c>
      <c r="G74" s="61" t="s">
        <v>145</v>
      </c>
      <c r="H74" s="61">
        <v>882</v>
      </c>
      <c r="I74" s="61">
        <v>882</v>
      </c>
      <c r="J74" s="61">
        <v>1764</v>
      </c>
      <c r="K74" s="61">
        <v>882</v>
      </c>
      <c r="L74" s="61">
        <v>882</v>
      </c>
      <c r="M74" s="61">
        <v>0</v>
      </c>
      <c r="N74" s="129">
        <f t="shared" si="1"/>
        <v>5292</v>
      </c>
      <c r="O74" s="764">
        <f>N74+N75</f>
        <v>10584</v>
      </c>
      <c r="P74" s="1128">
        <f>O74</f>
        <v>10584</v>
      </c>
      <c r="Q74" s="1129"/>
      <c r="R74" s="84"/>
      <c r="S74" s="84"/>
      <c r="T74" s="84"/>
      <c r="U74" s="84"/>
      <c r="V74" s="84"/>
      <c r="W74" s="84"/>
      <c r="X74" s="84"/>
      <c r="Y74" s="82"/>
      <c r="Z74" s="82"/>
    </row>
    <row r="75" spans="1:26">
      <c r="A75" s="82"/>
      <c r="B75" s="82"/>
      <c r="C75" s="86"/>
      <c r="D75" s="86"/>
      <c r="E75" s="1121"/>
      <c r="F75" s="765"/>
      <c r="G75" s="91" t="s">
        <v>108</v>
      </c>
      <c r="H75" s="61">
        <v>882</v>
      </c>
      <c r="I75" s="61">
        <v>882</v>
      </c>
      <c r="J75" s="61">
        <v>882</v>
      </c>
      <c r="K75" s="61">
        <v>882</v>
      </c>
      <c r="L75" s="61">
        <v>882</v>
      </c>
      <c r="M75" s="61">
        <v>882</v>
      </c>
      <c r="N75" s="129">
        <f t="shared" si="1"/>
        <v>5292</v>
      </c>
      <c r="O75" s="765"/>
      <c r="P75" s="1130"/>
      <c r="Q75" s="1131"/>
      <c r="R75" s="84"/>
      <c r="S75" s="84"/>
      <c r="T75" s="84"/>
      <c r="U75" s="84"/>
      <c r="V75" s="84"/>
      <c r="W75" s="84"/>
      <c r="X75" s="84"/>
      <c r="Y75" s="82"/>
      <c r="Z75" s="82"/>
    </row>
    <row r="76" spans="1:26">
      <c r="A76" s="82"/>
      <c r="B76" s="82"/>
      <c r="C76" s="86"/>
      <c r="D76" s="86"/>
      <c r="E76" s="763" t="s">
        <v>111</v>
      </c>
      <c r="F76" s="764" t="s">
        <v>60</v>
      </c>
      <c r="G76" s="61" t="s">
        <v>145</v>
      </c>
      <c r="H76" s="61">
        <v>100</v>
      </c>
      <c r="I76" s="61">
        <v>100</v>
      </c>
      <c r="J76" s="61">
        <v>200</v>
      </c>
      <c r="K76" s="61">
        <v>100</v>
      </c>
      <c r="L76" s="61">
        <v>100</v>
      </c>
      <c r="M76" s="61">
        <v>0</v>
      </c>
      <c r="N76" s="129">
        <f t="shared" si="1"/>
        <v>600</v>
      </c>
      <c r="O76" s="764">
        <f>N76+N77</f>
        <v>1200</v>
      </c>
      <c r="P76" s="1128">
        <f>O76</f>
        <v>1200</v>
      </c>
      <c r="Q76" s="1129"/>
      <c r="R76" s="84"/>
      <c r="S76" s="84"/>
      <c r="T76" s="84"/>
      <c r="U76" s="84"/>
      <c r="V76" s="84"/>
      <c r="W76" s="84"/>
      <c r="X76" s="84"/>
      <c r="Y76" s="82"/>
      <c r="Z76" s="82"/>
    </row>
    <row r="77" spans="1:26">
      <c r="A77" s="82"/>
      <c r="B77" s="82"/>
      <c r="C77" s="86"/>
      <c r="D77" s="86"/>
      <c r="E77" s="1121"/>
      <c r="F77" s="765"/>
      <c r="G77" s="91" t="s">
        <v>108</v>
      </c>
      <c r="H77" s="61">
        <v>100</v>
      </c>
      <c r="I77" s="61">
        <v>100</v>
      </c>
      <c r="J77" s="61">
        <v>100</v>
      </c>
      <c r="K77" s="61">
        <v>100</v>
      </c>
      <c r="L77" s="61">
        <v>100</v>
      </c>
      <c r="M77" s="61">
        <v>100</v>
      </c>
      <c r="N77" s="129">
        <f t="shared" si="1"/>
        <v>600</v>
      </c>
      <c r="O77" s="766"/>
      <c r="P77" s="1130"/>
      <c r="Q77" s="1131"/>
      <c r="R77" s="84"/>
      <c r="S77" s="84"/>
      <c r="T77" s="84"/>
      <c r="U77" s="84"/>
      <c r="V77" s="84"/>
      <c r="W77" s="84"/>
      <c r="X77" s="84"/>
      <c r="Y77" s="82"/>
      <c r="Z77" s="82"/>
    </row>
    <row r="78" spans="1:26">
      <c r="A78" s="82"/>
      <c r="B78" s="82"/>
      <c r="C78" s="86"/>
      <c r="D78" s="86"/>
      <c r="E78" s="763" t="s">
        <v>113</v>
      </c>
      <c r="F78" s="764" t="s">
        <v>78</v>
      </c>
      <c r="G78" s="61" t="s">
        <v>145</v>
      </c>
      <c r="H78" s="61">
        <v>133</v>
      </c>
      <c r="I78" s="61">
        <v>133</v>
      </c>
      <c r="J78" s="61">
        <v>266</v>
      </c>
      <c r="K78" s="61">
        <v>133</v>
      </c>
      <c r="L78" s="61">
        <v>133</v>
      </c>
      <c r="M78" s="61">
        <v>0</v>
      </c>
      <c r="N78" s="129">
        <f>SUM(H78:M78)</f>
        <v>798</v>
      </c>
      <c r="O78" s="764">
        <f>N78+N79</f>
        <v>1596</v>
      </c>
      <c r="P78" s="1128">
        <f>O78</f>
        <v>1596</v>
      </c>
      <c r="Q78" s="1129"/>
      <c r="R78" s="84"/>
      <c r="S78" s="84"/>
      <c r="T78" s="84"/>
      <c r="U78" s="84"/>
      <c r="V78" s="84"/>
      <c r="W78" s="84"/>
      <c r="X78" s="84"/>
      <c r="Y78" s="82"/>
      <c r="Z78" s="82"/>
    </row>
    <row r="79" spans="1:26">
      <c r="A79" s="82"/>
      <c r="B79" s="82"/>
      <c r="C79" s="86"/>
      <c r="D79" s="86"/>
      <c r="E79" s="1121"/>
      <c r="F79" s="765"/>
      <c r="G79" s="91" t="s">
        <v>108</v>
      </c>
      <c r="H79" s="61">
        <v>133</v>
      </c>
      <c r="I79" s="61">
        <v>133</v>
      </c>
      <c r="J79" s="61">
        <v>133</v>
      </c>
      <c r="K79" s="61">
        <v>133</v>
      </c>
      <c r="L79" s="61">
        <v>133</v>
      </c>
      <c r="M79" s="61">
        <v>133</v>
      </c>
      <c r="N79" s="129">
        <f>SUM(H79:M79)</f>
        <v>798</v>
      </c>
      <c r="O79" s="766"/>
      <c r="P79" s="1130"/>
      <c r="Q79" s="1131"/>
      <c r="R79" s="84"/>
      <c r="S79" s="84"/>
      <c r="T79" s="84"/>
      <c r="U79" s="84"/>
      <c r="V79" s="84"/>
      <c r="W79" s="84"/>
      <c r="X79" s="84"/>
      <c r="Y79" s="82"/>
      <c r="Z79" s="82"/>
    </row>
    <row r="80" spans="1:26">
      <c r="A80" s="82"/>
      <c r="B80" s="82"/>
      <c r="C80" s="86"/>
      <c r="D80" s="86"/>
      <c r="E80" s="86"/>
      <c r="F80" s="86"/>
      <c r="G80" s="82"/>
      <c r="H80" s="82"/>
      <c r="I80" s="82"/>
      <c r="J80" s="82"/>
      <c r="K80" s="82"/>
      <c r="L80" s="82"/>
      <c r="M80" s="83"/>
      <c r="N80" s="83"/>
      <c r="O80" s="61">
        <f>SUM(O66:O79)</f>
        <v>97524</v>
      </c>
      <c r="P80" s="1140">
        <f>SUM(P66:P79)</f>
        <v>34800</v>
      </c>
      <c r="Q80" s="1140"/>
      <c r="R80" s="84"/>
      <c r="S80" s="84"/>
      <c r="T80" s="84"/>
      <c r="U80" s="84"/>
      <c r="V80" s="84"/>
      <c r="W80" s="84"/>
      <c r="X80" s="84"/>
      <c r="Y80" s="82"/>
      <c r="Z80" s="82"/>
    </row>
    <row r="81" spans="1:26" ht="26.25" hidden="1">
      <c r="A81" s="789" t="s">
        <v>92</v>
      </c>
      <c r="B81" s="789"/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789"/>
      <c r="O81" s="789"/>
      <c r="P81" s="789"/>
      <c r="Q81" s="789"/>
      <c r="R81" s="789"/>
      <c r="S81" s="789"/>
      <c r="T81" s="789"/>
      <c r="U81" s="789"/>
      <c r="V81" s="789"/>
      <c r="W81" s="789"/>
      <c r="X81" s="789"/>
      <c r="Y81" s="789"/>
      <c r="Z81" s="789"/>
    </row>
    <row r="82" spans="1:26" hidden="1">
      <c r="A82" s="790" t="s">
        <v>93</v>
      </c>
      <c r="B82" s="790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</row>
    <row r="83" spans="1:26" hidden="1">
      <c r="A83" s="795"/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</row>
    <row r="84" spans="1:26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hidden="1" thickBot="1">
      <c r="A85" s="1149" t="s">
        <v>27</v>
      </c>
      <c r="B85" s="1149"/>
      <c r="C85" s="1149"/>
      <c r="D85" s="1149"/>
      <c r="E85" s="1149"/>
      <c r="F85" s="1149"/>
      <c r="G85" s="1149"/>
      <c r="H85" s="1149"/>
      <c r="I85" s="1149"/>
      <c r="J85" s="1149"/>
      <c r="K85" s="1149"/>
      <c r="L85" s="1149"/>
      <c r="M85" s="1149"/>
      <c r="N85" s="1149"/>
      <c r="O85" s="1149"/>
      <c r="P85" s="1149"/>
      <c r="Q85" s="1149"/>
      <c r="R85" s="1149"/>
      <c r="S85" s="1149"/>
      <c r="T85" s="1149"/>
      <c r="U85" s="1149"/>
      <c r="V85" s="1149"/>
      <c r="W85" s="1149"/>
      <c r="X85" s="1149"/>
      <c r="Y85" s="2"/>
      <c r="Z85" s="2"/>
    </row>
    <row r="86" spans="1:26" hidden="1">
      <c r="A86" s="3" t="s">
        <v>0</v>
      </c>
      <c r="B86" s="4"/>
      <c r="C86" s="5"/>
      <c r="D86" s="5"/>
      <c r="E86" s="5"/>
      <c r="F86" s="5"/>
      <c r="G86" s="5"/>
      <c r="H86" s="5"/>
      <c r="I86" s="5"/>
      <c r="J86" s="6"/>
      <c r="K86" s="6"/>
      <c r="L86" s="4"/>
      <c r="M86" s="793" t="s">
        <v>28</v>
      </c>
      <c r="N86" s="794"/>
      <c r="O86" s="794"/>
      <c r="P86" s="8" t="s">
        <v>88</v>
      </c>
      <c r="Q86" s="5"/>
      <c r="R86" s="7"/>
      <c r="S86" s="7"/>
      <c r="T86" s="7"/>
      <c r="U86" s="7" t="s">
        <v>71</v>
      </c>
      <c r="V86" s="7"/>
      <c r="W86" s="9"/>
      <c r="X86" s="3" t="s">
        <v>20</v>
      </c>
      <c r="Y86" s="8"/>
      <c r="Z86" s="10"/>
    </row>
    <row r="87" spans="1:26" hidden="1">
      <c r="A87" s="11" t="s">
        <v>94</v>
      </c>
      <c r="B87" s="12"/>
      <c r="C87" s="12"/>
      <c r="D87" s="12"/>
      <c r="E87" s="12"/>
      <c r="F87" s="12"/>
      <c r="G87" s="12"/>
      <c r="H87" s="12"/>
      <c r="I87" s="12"/>
      <c r="J87" s="13"/>
      <c r="K87" s="13"/>
      <c r="L87" s="14"/>
      <c r="M87" s="796" t="s">
        <v>2</v>
      </c>
      <c r="N87" s="797"/>
      <c r="O87" s="797"/>
      <c r="P87" s="18" t="s">
        <v>89</v>
      </c>
      <c r="Q87" s="13"/>
      <c r="R87" s="13"/>
      <c r="S87" s="13"/>
      <c r="T87" s="13"/>
      <c r="U87" s="15" t="s">
        <v>71</v>
      </c>
      <c r="V87" s="18"/>
      <c r="W87" s="19"/>
      <c r="X87" s="20"/>
      <c r="Y87" s="18"/>
      <c r="Z87" s="19"/>
    </row>
    <row r="88" spans="1:26" ht="13.5" hidden="1" thickBot="1">
      <c r="A88" s="21" t="s">
        <v>93</v>
      </c>
      <c r="B88" s="22"/>
      <c r="C88" s="22"/>
      <c r="D88" s="22"/>
      <c r="E88" s="22"/>
      <c r="F88" s="22"/>
      <c r="G88" s="22"/>
      <c r="H88" s="22"/>
      <c r="I88" s="22"/>
      <c r="J88" s="23"/>
      <c r="K88" s="23"/>
      <c r="L88" s="24"/>
      <c r="M88" s="791" t="s">
        <v>67</v>
      </c>
      <c r="N88" s="792"/>
      <c r="O88" s="792"/>
      <c r="P88" s="798" t="s">
        <v>69</v>
      </c>
      <c r="Q88" s="792"/>
      <c r="R88" s="792"/>
      <c r="S88" s="792"/>
      <c r="T88" s="27"/>
      <c r="U88" s="28" t="s">
        <v>70</v>
      </c>
      <c r="V88" s="26"/>
      <c r="W88" s="29"/>
      <c r="X88" s="30" t="s">
        <v>29</v>
      </c>
      <c r="Y88" s="26"/>
      <c r="Z88" s="29"/>
    </row>
    <row r="89" spans="1:26" hidden="1">
      <c r="A89" s="31" t="s">
        <v>34</v>
      </c>
      <c r="B89" s="32"/>
      <c r="C89" s="32"/>
      <c r="D89" s="32"/>
      <c r="E89" s="32"/>
      <c r="F89" s="32"/>
      <c r="G89" s="32"/>
      <c r="H89" s="32"/>
      <c r="I89" s="32"/>
      <c r="J89" s="33"/>
      <c r="K89" s="33"/>
      <c r="L89" s="34"/>
      <c r="M89" s="793" t="s">
        <v>36</v>
      </c>
      <c r="N89" s="794"/>
      <c r="O89" s="794"/>
      <c r="P89" s="5" t="s">
        <v>64</v>
      </c>
      <c r="Q89" s="7"/>
      <c r="R89" s="7"/>
      <c r="S89" s="7"/>
      <c r="T89" s="7"/>
      <c r="U89" s="7"/>
      <c r="V89" s="112"/>
      <c r="W89" s="112"/>
      <c r="X89" s="6"/>
      <c r="Y89" s="6"/>
      <c r="Z89" s="9"/>
    </row>
    <row r="90" spans="1:26" hidden="1">
      <c r="A90" s="37" t="s">
        <v>64</v>
      </c>
      <c r="B90" s="12"/>
      <c r="C90" s="12"/>
      <c r="D90" s="12"/>
      <c r="E90" s="12"/>
      <c r="F90" s="12"/>
      <c r="G90" s="12"/>
      <c r="H90" s="12"/>
      <c r="I90" s="12"/>
      <c r="J90" s="17"/>
      <c r="K90" s="17"/>
      <c r="L90" s="14"/>
      <c r="M90" s="87"/>
      <c r="N90" s="14"/>
      <c r="O90" s="14"/>
      <c r="P90" s="38" t="s">
        <v>65</v>
      </c>
      <c r="Q90" s="15"/>
      <c r="R90" s="15"/>
      <c r="S90" s="15"/>
      <c r="T90" s="15"/>
      <c r="U90" s="15"/>
      <c r="V90" s="36"/>
      <c r="W90" s="36"/>
      <c r="X90" s="13"/>
      <c r="Y90" s="13"/>
      <c r="Z90" s="57"/>
    </row>
    <row r="91" spans="1:26" hidden="1">
      <c r="A91" s="37" t="s">
        <v>65</v>
      </c>
      <c r="B91" s="12"/>
      <c r="C91" s="12"/>
      <c r="D91" s="12"/>
      <c r="E91" s="12"/>
      <c r="F91" s="12"/>
      <c r="G91" s="12"/>
      <c r="H91" s="12"/>
      <c r="I91" s="12"/>
      <c r="J91" s="17"/>
      <c r="K91" s="17"/>
      <c r="L91" s="14"/>
      <c r="M91" s="113" t="s">
        <v>38</v>
      </c>
      <c r="N91" s="35"/>
      <c r="O91" s="35"/>
      <c r="P91" s="44"/>
      <c r="Q91" s="801"/>
      <c r="R91" s="801"/>
      <c r="S91" s="801"/>
      <c r="T91" s="801"/>
      <c r="U91" s="801"/>
      <c r="V91" s="43"/>
      <c r="W91" s="43" t="s">
        <v>72</v>
      </c>
      <c r="X91" s="43"/>
      <c r="Y91" s="43"/>
      <c r="Z91" s="121"/>
    </row>
    <row r="92" spans="1:26" hidden="1">
      <c r="A92" s="37" t="s">
        <v>66</v>
      </c>
      <c r="B92" s="38"/>
      <c r="C92" s="38"/>
      <c r="D92" s="38"/>
      <c r="E92" s="38"/>
      <c r="F92" s="38"/>
      <c r="G92" s="39"/>
      <c r="H92" s="12"/>
      <c r="I92" s="15"/>
      <c r="J92" s="15"/>
      <c r="K92" s="17"/>
      <c r="L92" s="12"/>
      <c r="M92" s="114" t="s">
        <v>39</v>
      </c>
      <c r="N92" s="15"/>
      <c r="O92" s="15"/>
      <c r="P92" s="12"/>
      <c r="Q92" s="15" t="s">
        <v>40</v>
      </c>
      <c r="R92" s="18"/>
      <c r="S92" s="15"/>
      <c r="T92" s="15"/>
      <c r="U92" s="15"/>
      <c r="V92" s="15"/>
      <c r="W92" s="15"/>
      <c r="X92" s="46"/>
      <c r="Y92" s="46"/>
      <c r="Z92" s="47"/>
    </row>
    <row r="93" spans="1:26" hidden="1">
      <c r="A93" s="37" t="s">
        <v>63</v>
      </c>
      <c r="B93" s="38"/>
      <c r="C93" s="38"/>
      <c r="D93" s="38"/>
      <c r="E93" s="38"/>
      <c r="F93" s="38"/>
      <c r="G93" s="38"/>
      <c r="H93" s="12"/>
      <c r="I93" s="15"/>
      <c r="J93" s="15"/>
      <c r="K93" s="17"/>
      <c r="L93" s="12"/>
      <c r="M93" s="114" t="s">
        <v>37</v>
      </c>
      <c r="N93" s="15"/>
      <c r="O93" s="15"/>
      <c r="P93" s="15"/>
      <c r="Q93" s="15" t="s">
        <v>30</v>
      </c>
      <c r="R93" s="15"/>
      <c r="S93" s="18"/>
      <c r="T93" s="15"/>
      <c r="U93" s="15"/>
      <c r="V93" s="15"/>
      <c r="W93" s="15"/>
      <c r="X93" s="15"/>
      <c r="Y93" s="13"/>
      <c r="Z93" s="57"/>
    </row>
    <row r="94" spans="1:26" hidden="1">
      <c r="A94" s="31" t="s">
        <v>35</v>
      </c>
      <c r="B94" s="42"/>
      <c r="C94" s="42"/>
      <c r="D94" s="42"/>
      <c r="E94" s="42"/>
      <c r="F94" s="42"/>
      <c r="G94" s="42"/>
      <c r="H94" s="32"/>
      <c r="I94" s="43"/>
      <c r="J94" s="33"/>
      <c r="K94" s="33"/>
      <c r="L94" s="118"/>
      <c r="M94" s="18" t="s">
        <v>3</v>
      </c>
      <c r="N94" s="15"/>
      <c r="O94" s="15"/>
      <c r="P94" s="15"/>
      <c r="Q94" s="15" t="s">
        <v>76</v>
      </c>
      <c r="R94" s="15"/>
      <c r="S94" s="15"/>
      <c r="T94" s="15"/>
      <c r="U94" s="15"/>
      <c r="V94" s="15"/>
      <c r="W94" s="15"/>
      <c r="X94" s="18"/>
      <c r="Y94" s="15"/>
      <c r="Z94" s="45"/>
    </row>
    <row r="95" spans="1:26" hidden="1">
      <c r="A95" s="37" t="s">
        <v>62</v>
      </c>
      <c r="B95" s="38"/>
      <c r="C95" s="38"/>
      <c r="D95" s="38"/>
      <c r="E95" s="38"/>
      <c r="F95" s="38"/>
      <c r="G95" s="39"/>
      <c r="H95" s="12"/>
      <c r="I95" s="15"/>
      <c r="J95" s="15"/>
      <c r="K95" s="17"/>
      <c r="L95" s="119"/>
      <c r="M95" s="18" t="s">
        <v>4</v>
      </c>
      <c r="N95" s="16"/>
      <c r="O95" s="16"/>
      <c r="P95" s="18"/>
      <c r="Q95" s="15"/>
      <c r="R95" s="15"/>
      <c r="S95" s="15"/>
      <c r="T95" s="15"/>
      <c r="U95" s="15"/>
      <c r="V95" s="15"/>
      <c r="W95" s="15"/>
      <c r="X95" s="15"/>
      <c r="Y95" s="15"/>
      <c r="Z95" s="45"/>
    </row>
    <row r="96" spans="1:26" hidden="1">
      <c r="A96" s="37" t="s">
        <v>63</v>
      </c>
      <c r="B96" s="38"/>
      <c r="C96" s="38"/>
      <c r="D96" s="38"/>
      <c r="E96" s="38"/>
      <c r="F96" s="38"/>
      <c r="G96" s="38"/>
      <c r="H96" s="12"/>
      <c r="I96" s="15"/>
      <c r="J96" s="15"/>
      <c r="K96" s="17"/>
      <c r="L96" s="115"/>
      <c r="M96" s="18" t="s">
        <v>5</v>
      </c>
      <c r="N96" s="15"/>
      <c r="O96" s="15"/>
      <c r="P96" s="12"/>
      <c r="Q96" s="15" t="s">
        <v>31</v>
      </c>
      <c r="R96" s="18"/>
      <c r="S96" s="15"/>
      <c r="T96" s="15"/>
      <c r="U96" s="15"/>
      <c r="V96" s="15"/>
      <c r="W96" s="15"/>
      <c r="X96" s="15"/>
      <c r="Y96" s="15"/>
      <c r="Z96" s="45"/>
    </row>
    <row r="97" spans="1:26" hidden="1">
      <c r="A97" s="122"/>
      <c r="B97" s="41"/>
      <c r="C97" s="41"/>
      <c r="D97" s="41"/>
      <c r="E97" s="41"/>
      <c r="F97" s="41"/>
      <c r="G97" s="41"/>
      <c r="H97" s="22"/>
      <c r="I97" s="25"/>
      <c r="J97" s="25"/>
      <c r="K97" s="23"/>
      <c r="L97" s="117"/>
      <c r="M97" s="116" t="s">
        <v>68</v>
      </c>
      <c r="N97" s="25"/>
      <c r="O97" s="25"/>
      <c r="P97" s="22"/>
      <c r="Q97" s="25"/>
      <c r="R97" s="116"/>
      <c r="S97" s="25"/>
      <c r="T97" s="25"/>
      <c r="U97" s="25"/>
      <c r="V97" s="25"/>
      <c r="W97" s="25"/>
      <c r="X97" s="25"/>
      <c r="Y97" s="25"/>
      <c r="Z97" s="123"/>
    </row>
    <row r="98" spans="1:26" hidden="1">
      <c r="A98" s="48"/>
      <c r="B98" s="49"/>
      <c r="C98" s="50"/>
      <c r="D98" s="50"/>
      <c r="E98" s="50"/>
      <c r="F98" s="50"/>
      <c r="G98" s="51"/>
      <c r="H98" s="48" t="s">
        <v>81</v>
      </c>
      <c r="I98" s="49"/>
      <c r="J98" s="15"/>
      <c r="K98" s="12"/>
      <c r="L98" s="15"/>
      <c r="M98" s="12"/>
      <c r="N98" s="12"/>
      <c r="O98" s="12"/>
      <c r="P98" s="12"/>
      <c r="Q98" s="12"/>
      <c r="R98" s="56" t="s">
        <v>32</v>
      </c>
      <c r="S98" s="12"/>
      <c r="T98" s="12"/>
      <c r="U98" s="12"/>
      <c r="V98" s="15"/>
      <c r="W98" s="15"/>
      <c r="X98" s="15"/>
      <c r="Y98" s="13"/>
      <c r="Z98" s="57"/>
    </row>
    <row r="99" spans="1:26" hidden="1">
      <c r="A99" s="53"/>
      <c r="B99" s="49"/>
      <c r="C99" s="50"/>
      <c r="D99" s="50"/>
      <c r="E99" s="50"/>
      <c r="F99" s="54"/>
      <c r="G99" s="55"/>
      <c r="H99" s="53" t="s">
        <v>79</v>
      </c>
      <c r="I99" s="49"/>
      <c r="J99" s="15"/>
      <c r="K99" s="12"/>
      <c r="L99" s="15"/>
      <c r="M99" s="12"/>
      <c r="N99" s="12"/>
      <c r="O99" s="12"/>
      <c r="P99" s="12"/>
      <c r="Q99" s="12"/>
      <c r="R99" s="52" t="s">
        <v>73</v>
      </c>
      <c r="S99" s="12"/>
      <c r="T99" s="12"/>
      <c r="U99" s="12"/>
      <c r="V99" s="15"/>
      <c r="W99" s="15"/>
      <c r="X99" s="15"/>
      <c r="Y99" s="13"/>
      <c r="Z99" s="57"/>
    </row>
    <row r="100" spans="1:26" hidden="1">
      <c r="A100" s="53"/>
      <c r="B100" s="12"/>
      <c r="C100" s="54"/>
      <c r="D100" s="54"/>
      <c r="E100" s="54"/>
      <c r="F100" s="12"/>
      <c r="G100" s="58"/>
      <c r="H100" s="53">
        <v>58892</v>
      </c>
      <c r="I100" s="12"/>
      <c r="J100" s="15"/>
      <c r="K100" s="15"/>
      <c r="L100" s="15"/>
      <c r="M100" s="15"/>
      <c r="N100" s="15"/>
      <c r="O100" s="15"/>
      <c r="P100" s="12"/>
      <c r="Q100" s="12"/>
      <c r="R100" s="59" t="s">
        <v>74</v>
      </c>
      <c r="S100" s="15"/>
      <c r="T100" s="15"/>
      <c r="U100" s="15"/>
      <c r="V100" s="15"/>
      <c r="W100" s="15"/>
      <c r="X100" s="15"/>
      <c r="Y100" s="13"/>
      <c r="Z100" s="57"/>
    </row>
    <row r="101" spans="1:26" hidden="1">
      <c r="A101" s="53"/>
      <c r="B101" s="12"/>
      <c r="C101" s="54"/>
      <c r="D101" s="54"/>
      <c r="E101" s="54"/>
      <c r="F101" s="12"/>
      <c r="G101" s="58"/>
      <c r="H101" s="53" t="s">
        <v>80</v>
      </c>
      <c r="I101" s="12"/>
      <c r="J101" s="54"/>
      <c r="K101" s="15"/>
      <c r="L101" s="15"/>
      <c r="M101" s="15"/>
      <c r="N101" s="15"/>
      <c r="O101" s="15"/>
      <c r="P101" s="12"/>
      <c r="Q101" s="12"/>
      <c r="R101" s="52" t="s">
        <v>75</v>
      </c>
      <c r="S101" s="12"/>
      <c r="T101" s="12"/>
      <c r="U101" s="15"/>
      <c r="V101" s="15"/>
      <c r="W101" s="15"/>
      <c r="X101" s="15"/>
      <c r="Y101" s="13"/>
      <c r="Z101" s="57"/>
    </row>
    <row r="102" spans="1:26" hidden="1">
      <c r="A102" s="53"/>
      <c r="B102" s="12"/>
      <c r="C102" s="54"/>
      <c r="D102" s="54"/>
      <c r="E102" s="54"/>
      <c r="F102" s="12"/>
      <c r="G102" s="58"/>
      <c r="H102" s="53" t="s">
        <v>24</v>
      </c>
      <c r="I102" s="60"/>
      <c r="J102" s="61">
        <v>36</v>
      </c>
      <c r="K102" s="61">
        <v>38</v>
      </c>
      <c r="L102" s="61">
        <v>40</v>
      </c>
      <c r="M102" s="61">
        <v>42</v>
      </c>
      <c r="N102" s="61">
        <v>44</v>
      </c>
      <c r="O102" s="61">
        <v>46</v>
      </c>
      <c r="P102" s="62"/>
      <c r="Q102" s="12"/>
      <c r="R102" s="52"/>
      <c r="S102" s="12"/>
      <c r="T102" s="12"/>
      <c r="U102" s="12"/>
      <c r="V102" s="15"/>
      <c r="W102" s="15"/>
      <c r="X102" s="15"/>
      <c r="Y102" s="13"/>
      <c r="Z102" s="57"/>
    </row>
    <row r="103" spans="1:26" hidden="1">
      <c r="A103" s="53"/>
      <c r="B103" s="12"/>
      <c r="C103" s="12"/>
      <c r="D103" s="12"/>
      <c r="E103" s="12"/>
      <c r="F103" s="12"/>
      <c r="G103" s="58"/>
      <c r="H103" s="53" t="s">
        <v>54</v>
      </c>
      <c r="I103" s="60"/>
      <c r="J103" s="61">
        <v>1</v>
      </c>
      <c r="K103" s="61">
        <v>1</v>
      </c>
      <c r="L103" s="61">
        <v>1</v>
      </c>
      <c r="M103" s="61">
        <v>1</v>
      </c>
      <c r="N103" s="61">
        <v>1</v>
      </c>
      <c r="O103" s="61">
        <v>1</v>
      </c>
      <c r="P103" s="62"/>
      <c r="Q103" s="12"/>
      <c r="R103" s="52"/>
      <c r="S103" s="12"/>
      <c r="T103" s="12"/>
      <c r="U103" s="12"/>
      <c r="V103" s="15"/>
      <c r="W103" s="15"/>
      <c r="X103" s="15"/>
      <c r="Y103" s="13"/>
      <c r="Z103" s="57"/>
    </row>
    <row r="104" spans="1:26" hidden="1">
      <c r="A104" s="53"/>
      <c r="B104" s="12"/>
      <c r="C104" s="12"/>
      <c r="D104" s="12"/>
      <c r="E104" s="12"/>
      <c r="F104" s="12"/>
      <c r="G104" s="58"/>
      <c r="H104" s="53" t="s">
        <v>55</v>
      </c>
      <c r="I104" s="60"/>
      <c r="J104" s="61">
        <v>1</v>
      </c>
      <c r="K104" s="61">
        <v>1</v>
      </c>
      <c r="L104" s="63">
        <v>1</v>
      </c>
      <c r="M104" s="61">
        <v>1</v>
      </c>
      <c r="N104" s="61">
        <v>1</v>
      </c>
      <c r="O104" s="61">
        <v>1</v>
      </c>
      <c r="P104" s="63"/>
      <c r="Q104" s="12"/>
      <c r="R104" s="52"/>
      <c r="S104" s="12"/>
      <c r="T104" s="12"/>
      <c r="U104" s="12"/>
      <c r="V104" s="15"/>
      <c r="W104" s="15"/>
      <c r="X104" s="15"/>
      <c r="Y104" s="13"/>
      <c r="Z104" s="57"/>
    </row>
    <row r="105" spans="1:26" hidden="1">
      <c r="A105" s="53"/>
      <c r="B105" s="12"/>
      <c r="C105" s="12"/>
      <c r="D105" s="12"/>
      <c r="E105" s="12"/>
      <c r="F105" s="12"/>
      <c r="G105" s="58"/>
      <c r="H105" s="53" t="s">
        <v>6</v>
      </c>
      <c r="I105" s="60" t="s">
        <v>1</v>
      </c>
      <c r="J105" s="64"/>
      <c r="K105" s="15" t="s">
        <v>17</v>
      </c>
      <c r="L105" s="15"/>
      <c r="M105" s="13"/>
      <c r="N105" s="13"/>
      <c r="O105" s="13"/>
      <c r="P105" s="15"/>
      <c r="Q105" s="12"/>
      <c r="R105" s="52"/>
      <c r="S105" s="12"/>
      <c r="T105" s="12"/>
      <c r="U105" s="12"/>
      <c r="V105" s="15"/>
      <c r="W105" s="15"/>
      <c r="X105" s="15"/>
      <c r="Y105" s="13"/>
      <c r="Z105" s="57"/>
    </row>
    <row r="106" spans="1:26" hidden="1">
      <c r="A106" s="53"/>
      <c r="B106" s="12"/>
      <c r="C106" s="12"/>
      <c r="D106" s="12"/>
      <c r="E106" s="12"/>
      <c r="F106" s="12"/>
      <c r="G106" s="58"/>
      <c r="H106" s="40" t="s">
        <v>7</v>
      </c>
      <c r="I106" s="60" t="s">
        <v>1</v>
      </c>
      <c r="J106" s="65"/>
      <c r="K106" s="15" t="s">
        <v>17</v>
      </c>
      <c r="L106" s="15"/>
      <c r="M106" s="15"/>
      <c r="N106" s="15"/>
      <c r="O106" s="15"/>
      <c r="P106" s="12"/>
      <c r="Q106" s="12"/>
      <c r="R106" s="52"/>
      <c r="S106" s="12"/>
      <c r="T106" s="12"/>
      <c r="U106" s="12"/>
      <c r="V106" s="15"/>
      <c r="W106" s="15"/>
      <c r="X106" s="15"/>
      <c r="Y106" s="13"/>
      <c r="Z106" s="57"/>
    </row>
    <row r="107" spans="1:26" hidden="1">
      <c r="A107" s="53"/>
      <c r="B107" s="12"/>
      <c r="C107" s="12"/>
      <c r="D107" s="12"/>
      <c r="E107" s="12"/>
      <c r="F107" s="12"/>
      <c r="G107" s="58"/>
      <c r="H107" s="40" t="s">
        <v>8</v>
      </c>
      <c r="I107" s="60" t="s">
        <v>1</v>
      </c>
      <c r="J107" s="66"/>
      <c r="K107" s="67"/>
      <c r="L107" s="15"/>
      <c r="M107" s="15"/>
      <c r="N107" s="15"/>
      <c r="O107" s="15"/>
      <c r="P107" s="12"/>
      <c r="Q107" s="12"/>
      <c r="R107" s="68"/>
      <c r="S107" s="25"/>
      <c r="T107" s="25"/>
      <c r="U107" s="25"/>
      <c r="V107" s="25"/>
      <c r="W107" s="25"/>
      <c r="X107" s="25"/>
      <c r="Y107" s="69"/>
      <c r="Z107" s="70"/>
    </row>
    <row r="108" spans="1:26" hidden="1">
      <c r="A108" s="99" t="s">
        <v>48</v>
      </c>
      <c r="B108" s="100" t="s">
        <v>49</v>
      </c>
      <c r="C108" s="100" t="s">
        <v>50</v>
      </c>
      <c r="D108" s="113"/>
      <c r="E108" s="113"/>
      <c r="F108" s="101" t="s">
        <v>52</v>
      </c>
      <c r="G108" s="1075" t="s">
        <v>9</v>
      </c>
      <c r="H108" s="1076" t="s">
        <v>24</v>
      </c>
      <c r="I108" s="1076"/>
      <c r="J108" s="1076"/>
      <c r="K108" s="1076"/>
      <c r="L108" s="1076"/>
      <c r="M108" s="1076"/>
      <c r="N108" s="1076"/>
      <c r="O108" s="1076"/>
      <c r="P108" s="1076"/>
      <c r="Q108" s="1076"/>
      <c r="R108" s="1077"/>
      <c r="S108" s="102" t="s">
        <v>10</v>
      </c>
      <c r="T108" s="1096" t="s">
        <v>25</v>
      </c>
      <c r="U108" s="1096"/>
      <c r="V108" s="1096"/>
      <c r="W108" s="102" t="s">
        <v>11</v>
      </c>
      <c r="X108" s="102" t="s">
        <v>11</v>
      </c>
      <c r="Y108" s="104" t="s">
        <v>16</v>
      </c>
      <c r="Z108" s="105" t="s">
        <v>18</v>
      </c>
    </row>
    <row r="109" spans="1:26" hidden="1">
      <c r="A109" s="106" t="s">
        <v>12</v>
      </c>
      <c r="B109" s="107" t="s">
        <v>12</v>
      </c>
      <c r="C109" s="107" t="s">
        <v>51</v>
      </c>
      <c r="D109" s="127"/>
      <c r="E109" s="127"/>
      <c r="F109" s="101" t="s">
        <v>53</v>
      </c>
      <c r="G109" s="1075"/>
      <c r="H109" s="72">
        <v>36</v>
      </c>
      <c r="I109" s="72">
        <v>38</v>
      </c>
      <c r="J109" s="72">
        <v>40</v>
      </c>
      <c r="K109" s="72">
        <v>42</v>
      </c>
      <c r="L109" s="72">
        <v>44</v>
      </c>
      <c r="M109" s="72">
        <v>46</v>
      </c>
      <c r="N109" s="108"/>
      <c r="O109" s="92"/>
      <c r="P109" s="92"/>
      <c r="Q109" s="92"/>
      <c r="R109" s="92"/>
      <c r="S109" s="103" t="s">
        <v>13</v>
      </c>
      <c r="T109" s="1097"/>
      <c r="U109" s="1097"/>
      <c r="V109" s="1097"/>
      <c r="W109" s="103" t="s">
        <v>14</v>
      </c>
      <c r="X109" s="103" t="s">
        <v>15</v>
      </c>
      <c r="Y109" s="71" t="s">
        <v>17</v>
      </c>
      <c r="Z109" s="109" t="s">
        <v>17</v>
      </c>
    </row>
    <row r="110" spans="1:26" hidden="1">
      <c r="A110" s="1153">
        <v>306105</v>
      </c>
      <c r="B110" s="1118">
        <v>58892</v>
      </c>
      <c r="C110" s="764">
        <v>1</v>
      </c>
      <c r="D110" s="125"/>
      <c r="E110" s="125"/>
      <c r="F110" s="764" t="s">
        <v>77</v>
      </c>
      <c r="G110" s="61" t="s">
        <v>54</v>
      </c>
      <c r="H110" s="61">
        <v>1</v>
      </c>
      <c r="I110" s="61">
        <v>1</v>
      </c>
      <c r="J110" s="61">
        <v>1</v>
      </c>
      <c r="K110" s="61">
        <v>1</v>
      </c>
      <c r="L110" s="61">
        <v>1</v>
      </c>
      <c r="M110" s="61">
        <v>1</v>
      </c>
      <c r="N110" s="63"/>
      <c r="O110" s="61"/>
      <c r="P110" s="61"/>
      <c r="Q110" s="61"/>
      <c r="R110" s="61"/>
      <c r="S110" s="764">
        <f>M110+L110+K110+J110+I110+H110+H111+I111+J111+K111+L111+M111</f>
        <v>12</v>
      </c>
      <c r="T110" s="764">
        <v>443</v>
      </c>
      <c r="U110" s="1116" t="s">
        <v>19</v>
      </c>
      <c r="V110" s="1124">
        <v>625</v>
      </c>
      <c r="W110" s="764">
        <v>183</v>
      </c>
      <c r="X110" s="764">
        <f>W110*S110</f>
        <v>2196</v>
      </c>
      <c r="Y110" s="1126">
        <v>7</v>
      </c>
      <c r="Z110" s="1122">
        <v>7.9</v>
      </c>
    </row>
    <row r="111" spans="1:26" hidden="1">
      <c r="A111" s="1154"/>
      <c r="B111" s="1119"/>
      <c r="C111" s="765"/>
      <c r="D111" s="126"/>
      <c r="E111" s="126"/>
      <c r="F111" s="765"/>
      <c r="G111" s="91" t="s">
        <v>55</v>
      </c>
      <c r="H111" s="61">
        <v>1</v>
      </c>
      <c r="I111" s="61">
        <v>1</v>
      </c>
      <c r="J111" s="63">
        <v>1</v>
      </c>
      <c r="K111" s="61">
        <v>1</v>
      </c>
      <c r="L111" s="61">
        <v>1</v>
      </c>
      <c r="M111" s="61">
        <v>1</v>
      </c>
      <c r="N111" s="72"/>
      <c r="O111" s="72"/>
      <c r="P111" s="72"/>
      <c r="Q111" s="72"/>
      <c r="R111" s="72"/>
      <c r="S111" s="765"/>
      <c r="T111" s="765"/>
      <c r="U111" s="1138"/>
      <c r="V111" s="1125"/>
      <c r="W111" s="765"/>
      <c r="X111" s="765"/>
      <c r="Y111" s="1127"/>
      <c r="Z111" s="1123"/>
    </row>
    <row r="112" spans="1:26" hidden="1">
      <c r="A112" s="110"/>
      <c r="B112" s="111"/>
      <c r="C112" s="77"/>
      <c r="D112" s="77"/>
      <c r="E112" s="77"/>
      <c r="F112" s="77"/>
      <c r="G112" s="77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3"/>
      <c r="V112" s="74"/>
      <c r="W112" s="72"/>
      <c r="X112" s="72"/>
      <c r="Y112" s="75"/>
      <c r="Z112" s="76"/>
    </row>
    <row r="113" spans="1:26" ht="13.5" hidden="1" thickBot="1">
      <c r="A113" s="78"/>
      <c r="B113" s="79"/>
      <c r="C113" s="80"/>
      <c r="D113" s="80"/>
      <c r="E113" s="80"/>
      <c r="F113" s="80"/>
      <c r="G113" s="80"/>
      <c r="H113" s="79"/>
      <c r="I113" s="79"/>
      <c r="J113" s="79"/>
      <c r="K113" s="79"/>
      <c r="L113" s="79"/>
      <c r="M113" s="79"/>
      <c r="N113" s="79"/>
      <c r="O113" s="88"/>
      <c r="P113" s="79"/>
      <c r="Q113" s="79"/>
      <c r="R113" s="79"/>
      <c r="S113" s="79"/>
      <c r="T113" s="79"/>
      <c r="U113" s="79"/>
      <c r="V113" s="79"/>
      <c r="W113" s="88">
        <f>SUM(W110:W112)</f>
        <v>183</v>
      </c>
      <c r="X113" s="88">
        <f>SUM(X110:X112)</f>
        <v>2196</v>
      </c>
      <c r="Y113" s="81"/>
      <c r="Z113" s="89"/>
    </row>
    <row r="114" spans="1:26" hidden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idden="1">
      <c r="A115" s="82" t="s">
        <v>41</v>
      </c>
      <c r="B115" s="82"/>
      <c r="C115" s="90">
        <f>W113</f>
        <v>183</v>
      </c>
      <c r="D115" s="82" t="s">
        <v>44</v>
      </c>
      <c r="E115" s="82"/>
      <c r="F115" s="130" t="s">
        <v>84</v>
      </c>
      <c r="G115" s="130" t="s">
        <v>9</v>
      </c>
      <c r="H115" s="1150" t="s">
        <v>82</v>
      </c>
      <c r="I115" s="1150"/>
      <c r="J115" s="1150"/>
      <c r="K115" s="1150"/>
      <c r="L115" s="1150"/>
      <c r="M115" s="1150"/>
      <c r="N115" s="133"/>
      <c r="O115" s="130" t="s">
        <v>83</v>
      </c>
      <c r="P115" s="1151" t="s">
        <v>51</v>
      </c>
      <c r="Q115" s="1151"/>
      <c r="R115" s="84"/>
      <c r="S115" s="84"/>
      <c r="T115" s="84"/>
      <c r="U115" s="84"/>
      <c r="V115" s="84"/>
      <c r="W115" s="84"/>
      <c r="X115" s="84"/>
      <c r="Y115" s="82"/>
      <c r="Z115" s="82"/>
    </row>
    <row r="116" spans="1:26" hidden="1">
      <c r="A116" s="82" t="s">
        <v>42</v>
      </c>
      <c r="B116" s="82"/>
      <c r="C116" s="120">
        <f>X113</f>
        <v>2196</v>
      </c>
      <c r="D116" s="82" t="s">
        <v>15</v>
      </c>
      <c r="E116" s="82"/>
      <c r="F116" s="128"/>
      <c r="G116" s="128"/>
      <c r="H116" s="72">
        <v>36</v>
      </c>
      <c r="I116" s="72">
        <v>38</v>
      </c>
      <c r="J116" s="72">
        <v>40</v>
      </c>
      <c r="K116" s="72">
        <v>42</v>
      </c>
      <c r="L116" s="72">
        <v>44</v>
      </c>
      <c r="M116" s="72">
        <v>46</v>
      </c>
      <c r="N116" s="61"/>
      <c r="O116" s="128"/>
      <c r="P116" s="1140"/>
      <c r="Q116" s="1140"/>
      <c r="R116" s="84"/>
      <c r="S116" s="84"/>
      <c r="T116" s="84"/>
      <c r="U116" s="84"/>
      <c r="V116" s="84"/>
      <c r="W116" s="84"/>
      <c r="X116" s="84"/>
      <c r="Y116" s="82"/>
      <c r="Z116" s="82"/>
    </row>
    <row r="117" spans="1:26" hidden="1">
      <c r="A117" s="82" t="s">
        <v>21</v>
      </c>
      <c r="B117" s="82"/>
      <c r="C117" s="85">
        <v>1281</v>
      </c>
      <c r="D117" s="82" t="s">
        <v>22</v>
      </c>
      <c r="E117" s="82"/>
      <c r="F117" s="759" t="s">
        <v>77</v>
      </c>
      <c r="G117" s="61" t="s">
        <v>54</v>
      </c>
      <c r="H117" s="61">
        <f>H110*W110</f>
        <v>183</v>
      </c>
      <c r="I117" s="61">
        <f>I110*W110</f>
        <v>183</v>
      </c>
      <c r="J117" s="61">
        <f>J110*W110</f>
        <v>183</v>
      </c>
      <c r="K117" s="61">
        <f>K110*W110</f>
        <v>183</v>
      </c>
      <c r="L117" s="61">
        <f>L110*W110</f>
        <v>183</v>
      </c>
      <c r="M117" s="61">
        <f>M110*W110</f>
        <v>183</v>
      </c>
      <c r="N117" s="61">
        <f>H117+I117+J117+K117+L117+M117</f>
        <v>1098</v>
      </c>
      <c r="O117" s="759">
        <f>N117+N118</f>
        <v>2196</v>
      </c>
      <c r="P117" s="759">
        <v>1</v>
      </c>
      <c r="Q117" s="759"/>
      <c r="R117" s="84"/>
      <c r="S117" s="84"/>
      <c r="T117" s="84"/>
      <c r="U117" s="84"/>
      <c r="V117" s="84"/>
      <c r="W117" s="84"/>
      <c r="X117" s="84"/>
      <c r="Y117" s="82"/>
      <c r="Z117" s="82"/>
    </row>
    <row r="118" spans="1:26" hidden="1">
      <c r="A118" s="82" t="s">
        <v>23</v>
      </c>
      <c r="B118" s="82"/>
      <c r="C118" s="85">
        <v>1445.7</v>
      </c>
      <c r="D118" s="82" t="s">
        <v>22</v>
      </c>
      <c r="E118" s="82"/>
      <c r="F118" s="759"/>
      <c r="G118" s="61" t="s">
        <v>55</v>
      </c>
      <c r="H118" s="61">
        <f>H111*W110</f>
        <v>183</v>
      </c>
      <c r="I118" s="61">
        <f>I111*W110</f>
        <v>183</v>
      </c>
      <c r="J118" s="61">
        <f>J111*W110</f>
        <v>183</v>
      </c>
      <c r="K118" s="61">
        <f>K111*W110</f>
        <v>183</v>
      </c>
      <c r="L118" s="61">
        <f>L111*W110</f>
        <v>183</v>
      </c>
      <c r="M118" s="61">
        <f>M111*W110</f>
        <v>183</v>
      </c>
      <c r="N118" s="61">
        <f>H118+I118+J118+K118+L118+M118</f>
        <v>1098</v>
      </c>
      <c r="O118" s="759"/>
      <c r="P118" s="759"/>
      <c r="Q118" s="759"/>
      <c r="R118" s="84"/>
      <c r="S118" s="84"/>
      <c r="T118" s="84"/>
      <c r="U118" s="84"/>
      <c r="V118" s="84"/>
      <c r="W118" s="84"/>
      <c r="X118" s="84"/>
      <c r="Y118" s="82"/>
      <c r="Z118" s="82"/>
    </row>
    <row r="119" spans="1:26" hidden="1">
      <c r="A119" s="82" t="s">
        <v>43</v>
      </c>
      <c r="B119" s="82"/>
      <c r="C119" s="86">
        <v>5.73</v>
      </c>
      <c r="D119" s="82" t="s">
        <v>45</v>
      </c>
      <c r="E119" s="82"/>
      <c r="F119" s="82"/>
      <c r="G119" s="82"/>
      <c r="H119" s="82"/>
      <c r="I119" s="82"/>
      <c r="J119" s="82"/>
      <c r="K119" s="82"/>
      <c r="L119" s="82"/>
      <c r="M119" s="83"/>
      <c r="N119" s="83"/>
      <c r="O119" s="83"/>
      <c r="P119" s="82"/>
      <c r="Q119" s="84"/>
      <c r="R119" s="84"/>
      <c r="S119" s="84"/>
      <c r="T119" s="84"/>
      <c r="U119" s="84"/>
      <c r="V119" s="84"/>
      <c r="W119" s="84"/>
      <c r="X119" s="84"/>
      <c r="Y119" s="82"/>
      <c r="Z119" s="82"/>
    </row>
    <row r="120" spans="1:26" hidden="1">
      <c r="A120" s="82"/>
      <c r="B120" s="82"/>
      <c r="C120" s="86"/>
      <c r="D120" s="86"/>
      <c r="E120" s="86"/>
      <c r="F120" s="86"/>
      <c r="G120" s="82"/>
      <c r="H120" s="82"/>
      <c r="I120" s="82"/>
      <c r="J120" s="82"/>
      <c r="K120" s="82"/>
      <c r="L120" s="82"/>
      <c r="M120" s="83"/>
      <c r="N120" s="83"/>
      <c r="O120" s="83"/>
      <c r="P120" s="82"/>
      <c r="Q120" s="84"/>
      <c r="R120" s="84"/>
      <c r="S120" s="84"/>
      <c r="T120" s="84"/>
      <c r="U120" s="84"/>
      <c r="V120" s="84"/>
      <c r="W120" s="84"/>
      <c r="X120" s="84"/>
      <c r="Y120" s="82"/>
      <c r="Z120" s="82"/>
    </row>
    <row r="121" spans="1:26" hidden="1">
      <c r="A121" s="82"/>
      <c r="B121" s="82"/>
      <c r="C121" s="86"/>
      <c r="D121" s="86"/>
      <c r="E121" s="86"/>
      <c r="F121" s="86"/>
      <c r="G121" s="82"/>
      <c r="H121" s="82"/>
      <c r="I121" s="82"/>
      <c r="J121" s="82"/>
      <c r="K121" s="82"/>
      <c r="L121" s="82"/>
      <c r="M121" s="83"/>
      <c r="N121" s="83"/>
      <c r="O121" s="83"/>
      <c r="P121" s="82"/>
      <c r="Q121" s="84"/>
      <c r="R121" s="84"/>
      <c r="S121" s="84"/>
      <c r="T121" s="84"/>
      <c r="U121" s="84"/>
      <c r="V121" s="84"/>
      <c r="W121" s="84"/>
      <c r="X121" s="84"/>
      <c r="Y121" s="82"/>
      <c r="Z121" s="82"/>
    </row>
    <row r="122" spans="1:26" hidden="1">
      <c r="A122" s="82"/>
      <c r="B122" s="82"/>
      <c r="C122" s="86"/>
      <c r="D122" s="86"/>
      <c r="E122" s="86"/>
      <c r="F122" s="86"/>
      <c r="G122" s="82"/>
      <c r="H122" s="82"/>
      <c r="I122" s="82"/>
      <c r="J122" s="82"/>
      <c r="K122" s="82"/>
      <c r="L122" s="82"/>
      <c r="M122" s="83"/>
      <c r="N122" s="83"/>
      <c r="O122" s="83"/>
      <c r="P122" s="82"/>
      <c r="Q122" s="84"/>
      <c r="R122" s="84"/>
      <c r="S122" s="84"/>
      <c r="T122" s="84"/>
      <c r="U122" s="84"/>
      <c r="V122" s="84"/>
      <c r="W122" s="84"/>
      <c r="X122" s="84"/>
      <c r="Y122" s="82"/>
      <c r="Z122" s="82"/>
    </row>
    <row r="123" spans="1:26" hidden="1"/>
    <row r="124" spans="1:26" hidden="1"/>
    <row r="125" spans="1:26" hidden="1"/>
    <row r="126" spans="1:26" hidden="1"/>
    <row r="127" spans="1:26" hidden="1"/>
    <row r="128" spans="1:26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spans="1:26" hidden="1"/>
    <row r="146" spans="1:26" hidden="1"/>
    <row r="147" spans="1:26" hidden="1"/>
    <row r="148" spans="1:26" ht="26.25" hidden="1">
      <c r="A148" s="789" t="s">
        <v>92</v>
      </c>
      <c r="B148" s="789"/>
      <c r="C148" s="789"/>
      <c r="D148" s="789"/>
      <c r="E148" s="789"/>
      <c r="F148" s="789"/>
      <c r="G148" s="789"/>
      <c r="H148" s="789"/>
      <c r="I148" s="789"/>
      <c r="J148" s="789"/>
      <c r="K148" s="789"/>
      <c r="L148" s="789"/>
      <c r="M148" s="789"/>
      <c r="N148" s="789"/>
      <c r="O148" s="789"/>
      <c r="P148" s="789"/>
      <c r="Q148" s="789"/>
      <c r="R148" s="789"/>
      <c r="S148" s="789"/>
      <c r="T148" s="789"/>
      <c r="U148" s="789"/>
      <c r="V148" s="789"/>
      <c r="W148" s="789"/>
      <c r="X148" s="789"/>
      <c r="Y148" s="789"/>
      <c r="Z148" s="789"/>
    </row>
    <row r="149" spans="1:26" hidden="1">
      <c r="A149" s="790" t="s">
        <v>93</v>
      </c>
      <c r="B149" s="790"/>
      <c r="C149" s="790"/>
      <c r="D149" s="790"/>
      <c r="E149" s="790"/>
      <c r="F149" s="790"/>
      <c r="G149" s="790"/>
      <c r="H149" s="790"/>
      <c r="I149" s="790"/>
      <c r="J149" s="790"/>
      <c r="K149" s="790"/>
      <c r="L149" s="790"/>
      <c r="M149" s="790"/>
      <c r="N149" s="790"/>
      <c r="O149" s="790"/>
      <c r="P149" s="790"/>
      <c r="Q149" s="790"/>
      <c r="R149" s="790"/>
      <c r="S149" s="790"/>
      <c r="T149" s="790"/>
      <c r="U149" s="790"/>
      <c r="V149" s="790"/>
      <c r="W149" s="790"/>
      <c r="X149" s="790"/>
      <c r="Y149" s="790"/>
      <c r="Z149" s="790"/>
    </row>
    <row r="150" spans="1:26" hidden="1">
      <c r="A150" s="795"/>
      <c r="B150" s="795"/>
      <c r="C150" s="795"/>
      <c r="D150" s="795"/>
      <c r="E150" s="795"/>
      <c r="F150" s="795"/>
      <c r="G150" s="795"/>
      <c r="H150" s="795"/>
      <c r="I150" s="795"/>
      <c r="J150" s="795"/>
      <c r="K150" s="795"/>
      <c r="L150" s="795"/>
      <c r="M150" s="795"/>
      <c r="N150" s="795"/>
      <c r="O150" s="795"/>
      <c r="P150" s="795"/>
      <c r="Q150" s="795"/>
      <c r="R150" s="795"/>
      <c r="S150" s="795"/>
      <c r="T150" s="795"/>
      <c r="U150" s="795"/>
      <c r="V150" s="795"/>
      <c r="W150" s="795"/>
      <c r="X150" s="795"/>
      <c r="Y150" s="795"/>
      <c r="Z150" s="795"/>
    </row>
    <row r="151" spans="1:26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hidden="1" thickBot="1">
      <c r="A152" s="1149" t="s">
        <v>27</v>
      </c>
      <c r="B152" s="1149"/>
      <c r="C152" s="1149"/>
      <c r="D152" s="1149"/>
      <c r="E152" s="1149"/>
      <c r="F152" s="1149"/>
      <c r="G152" s="1149"/>
      <c r="H152" s="1149"/>
      <c r="I152" s="1149"/>
      <c r="J152" s="1149"/>
      <c r="K152" s="1149"/>
      <c r="L152" s="1149"/>
      <c r="M152" s="1149"/>
      <c r="N152" s="1149"/>
      <c r="O152" s="1149"/>
      <c r="P152" s="1149"/>
      <c r="Q152" s="1149"/>
      <c r="R152" s="1149"/>
      <c r="S152" s="1149"/>
      <c r="T152" s="1149"/>
      <c r="U152" s="1149"/>
      <c r="V152" s="1149"/>
      <c r="W152" s="1149"/>
      <c r="X152" s="1149"/>
      <c r="Y152" s="2"/>
      <c r="Z152" s="2"/>
    </row>
    <row r="153" spans="1:26" hidden="1">
      <c r="A153" s="3" t="s">
        <v>0</v>
      </c>
      <c r="B153" s="4"/>
      <c r="C153" s="5"/>
      <c r="D153" s="5"/>
      <c r="E153" s="5"/>
      <c r="F153" s="5"/>
      <c r="G153" s="5"/>
      <c r="H153" s="5"/>
      <c r="I153" s="5"/>
      <c r="J153" s="6"/>
      <c r="K153" s="6"/>
      <c r="L153" s="4"/>
      <c r="M153" s="793" t="s">
        <v>28</v>
      </c>
      <c r="N153" s="794"/>
      <c r="O153" s="794"/>
      <c r="P153" s="8" t="s">
        <v>90</v>
      </c>
      <c r="Q153" s="5"/>
      <c r="R153" s="7"/>
      <c r="S153" s="7"/>
      <c r="T153" s="7"/>
      <c r="U153" s="7" t="s">
        <v>71</v>
      </c>
      <c r="V153" s="7"/>
      <c r="W153" s="9"/>
      <c r="X153" s="3" t="s">
        <v>20</v>
      </c>
      <c r="Y153" s="8"/>
      <c r="Z153" s="10"/>
    </row>
    <row r="154" spans="1:26" hidden="1">
      <c r="A154" s="11" t="s">
        <v>94</v>
      </c>
      <c r="B154" s="12"/>
      <c r="C154" s="12"/>
      <c r="D154" s="12"/>
      <c r="E154" s="12"/>
      <c r="F154" s="12"/>
      <c r="G154" s="12"/>
      <c r="H154" s="12"/>
      <c r="I154" s="12"/>
      <c r="J154" s="13"/>
      <c r="K154" s="13"/>
      <c r="L154" s="14"/>
      <c r="M154" s="796" t="s">
        <v>2</v>
      </c>
      <c r="N154" s="797"/>
      <c r="O154" s="797"/>
      <c r="P154" s="18" t="s">
        <v>91</v>
      </c>
      <c r="Q154" s="13"/>
      <c r="R154" s="13"/>
      <c r="S154" s="13"/>
      <c r="T154" s="13"/>
      <c r="U154" s="15" t="s">
        <v>71</v>
      </c>
      <c r="V154" s="18"/>
      <c r="W154" s="19"/>
      <c r="X154" s="20"/>
      <c r="Y154" s="18"/>
      <c r="Z154" s="19"/>
    </row>
    <row r="155" spans="1:26" ht="13.5" hidden="1" thickBot="1">
      <c r="A155" s="21" t="s">
        <v>93</v>
      </c>
      <c r="B155" s="22"/>
      <c r="C155" s="22"/>
      <c r="D155" s="22"/>
      <c r="E155" s="22"/>
      <c r="F155" s="22"/>
      <c r="G155" s="22"/>
      <c r="H155" s="22"/>
      <c r="I155" s="22"/>
      <c r="J155" s="23"/>
      <c r="K155" s="23"/>
      <c r="L155" s="24"/>
      <c r="M155" s="791" t="s">
        <v>67</v>
      </c>
      <c r="N155" s="792"/>
      <c r="O155" s="792"/>
      <c r="P155" s="798" t="s">
        <v>69</v>
      </c>
      <c r="Q155" s="792"/>
      <c r="R155" s="792"/>
      <c r="S155" s="792"/>
      <c r="T155" s="27"/>
      <c r="U155" s="28" t="s">
        <v>70</v>
      </c>
      <c r="V155" s="26"/>
      <c r="W155" s="29"/>
      <c r="X155" s="30" t="s">
        <v>29</v>
      </c>
      <c r="Y155" s="26"/>
      <c r="Z155" s="29"/>
    </row>
    <row r="156" spans="1:26" hidden="1">
      <c r="A156" s="31" t="s">
        <v>34</v>
      </c>
      <c r="B156" s="32"/>
      <c r="C156" s="32"/>
      <c r="D156" s="32"/>
      <c r="E156" s="32"/>
      <c r="F156" s="32"/>
      <c r="G156" s="32"/>
      <c r="H156" s="32"/>
      <c r="I156" s="32"/>
      <c r="J156" s="33"/>
      <c r="K156" s="33"/>
      <c r="L156" s="34"/>
      <c r="M156" s="793" t="s">
        <v>36</v>
      </c>
      <c r="N156" s="794"/>
      <c r="O156" s="794"/>
      <c r="P156" s="5" t="s">
        <v>64</v>
      </c>
      <c r="Q156" s="7"/>
      <c r="R156" s="7"/>
      <c r="S156" s="7"/>
      <c r="T156" s="7"/>
      <c r="U156" s="7"/>
      <c r="V156" s="112"/>
      <c r="W156" s="112"/>
      <c r="X156" s="6"/>
      <c r="Y156" s="6"/>
      <c r="Z156" s="9"/>
    </row>
    <row r="157" spans="1:26" hidden="1">
      <c r="A157" s="37" t="s">
        <v>64</v>
      </c>
      <c r="B157" s="12"/>
      <c r="C157" s="12"/>
      <c r="D157" s="12"/>
      <c r="E157" s="12"/>
      <c r="F157" s="12"/>
      <c r="G157" s="12"/>
      <c r="H157" s="12"/>
      <c r="I157" s="12"/>
      <c r="J157" s="17"/>
      <c r="K157" s="17"/>
      <c r="L157" s="14"/>
      <c r="M157" s="87"/>
      <c r="N157" s="14"/>
      <c r="O157" s="14"/>
      <c r="P157" s="38" t="s">
        <v>65</v>
      </c>
      <c r="Q157" s="15"/>
      <c r="R157" s="15"/>
      <c r="S157" s="15"/>
      <c r="T157" s="15"/>
      <c r="U157" s="15"/>
      <c r="V157" s="36"/>
      <c r="W157" s="36"/>
      <c r="X157" s="13"/>
      <c r="Y157" s="13"/>
      <c r="Z157" s="57"/>
    </row>
    <row r="158" spans="1:26" hidden="1">
      <c r="A158" s="37" t="s">
        <v>65</v>
      </c>
      <c r="B158" s="12"/>
      <c r="C158" s="12"/>
      <c r="D158" s="12"/>
      <c r="E158" s="12"/>
      <c r="F158" s="12"/>
      <c r="G158" s="12"/>
      <c r="H158" s="12"/>
      <c r="I158" s="12"/>
      <c r="J158" s="17"/>
      <c r="K158" s="17"/>
      <c r="L158" s="14"/>
      <c r="M158" s="113" t="s">
        <v>38</v>
      </c>
      <c r="N158" s="35"/>
      <c r="O158" s="35"/>
      <c r="P158" s="44"/>
      <c r="Q158" s="801"/>
      <c r="R158" s="801"/>
      <c r="S158" s="801"/>
      <c r="T158" s="801"/>
      <c r="U158" s="801"/>
      <c r="V158" s="43"/>
      <c r="W158" s="43" t="s">
        <v>72</v>
      </c>
      <c r="X158" s="43"/>
      <c r="Y158" s="43"/>
      <c r="Z158" s="121"/>
    </row>
    <row r="159" spans="1:26" hidden="1">
      <c r="A159" s="37" t="s">
        <v>66</v>
      </c>
      <c r="B159" s="38"/>
      <c r="C159" s="38"/>
      <c r="D159" s="38"/>
      <c r="E159" s="38"/>
      <c r="F159" s="38"/>
      <c r="G159" s="39"/>
      <c r="H159" s="12"/>
      <c r="I159" s="15"/>
      <c r="J159" s="15"/>
      <c r="K159" s="17"/>
      <c r="L159" s="12"/>
      <c r="M159" s="114" t="s">
        <v>39</v>
      </c>
      <c r="N159" s="15"/>
      <c r="O159" s="15"/>
      <c r="P159" s="12"/>
      <c r="Q159" s="15" t="s">
        <v>40</v>
      </c>
      <c r="R159" s="18"/>
      <c r="S159" s="15"/>
      <c r="T159" s="15"/>
      <c r="U159" s="15"/>
      <c r="V159" s="15"/>
      <c r="W159" s="15"/>
      <c r="X159" s="46"/>
      <c r="Y159" s="46"/>
      <c r="Z159" s="47"/>
    </row>
    <row r="160" spans="1:26" hidden="1">
      <c r="A160" s="37" t="s">
        <v>63</v>
      </c>
      <c r="B160" s="38"/>
      <c r="C160" s="38"/>
      <c r="D160" s="38"/>
      <c r="E160" s="38"/>
      <c r="F160" s="38"/>
      <c r="G160" s="38"/>
      <c r="H160" s="12"/>
      <c r="I160" s="15"/>
      <c r="J160" s="15"/>
      <c r="K160" s="17"/>
      <c r="L160" s="12"/>
      <c r="M160" s="114" t="s">
        <v>37</v>
      </c>
      <c r="N160" s="15"/>
      <c r="O160" s="15"/>
      <c r="P160" s="15"/>
      <c r="Q160" s="15" t="s">
        <v>30</v>
      </c>
      <c r="R160" s="15"/>
      <c r="S160" s="18"/>
      <c r="T160" s="15"/>
      <c r="U160" s="15"/>
      <c r="V160" s="15"/>
      <c r="W160" s="15"/>
      <c r="X160" s="15"/>
      <c r="Y160" s="13"/>
      <c r="Z160" s="57"/>
    </row>
    <row r="161" spans="1:26" hidden="1">
      <c r="A161" s="31" t="s">
        <v>35</v>
      </c>
      <c r="B161" s="42"/>
      <c r="C161" s="42"/>
      <c r="D161" s="42"/>
      <c r="E161" s="42"/>
      <c r="F161" s="42"/>
      <c r="G161" s="42"/>
      <c r="H161" s="32"/>
      <c r="I161" s="43"/>
      <c r="J161" s="33"/>
      <c r="K161" s="33"/>
      <c r="L161" s="118"/>
      <c r="M161" s="18" t="s">
        <v>3</v>
      </c>
      <c r="N161" s="15"/>
      <c r="O161" s="15"/>
      <c r="P161" s="15"/>
      <c r="Q161" s="15" t="s">
        <v>76</v>
      </c>
      <c r="R161" s="15"/>
      <c r="S161" s="15"/>
      <c r="T161" s="15"/>
      <c r="U161" s="15"/>
      <c r="V161" s="15"/>
      <c r="W161" s="15"/>
      <c r="X161" s="18"/>
      <c r="Y161" s="15"/>
      <c r="Z161" s="45"/>
    </row>
    <row r="162" spans="1:26" hidden="1">
      <c r="A162" s="37" t="s">
        <v>62</v>
      </c>
      <c r="B162" s="38"/>
      <c r="C162" s="38"/>
      <c r="D162" s="38"/>
      <c r="E162" s="38"/>
      <c r="F162" s="38"/>
      <c r="G162" s="39"/>
      <c r="H162" s="12"/>
      <c r="I162" s="15"/>
      <c r="J162" s="15"/>
      <c r="K162" s="17"/>
      <c r="L162" s="119"/>
      <c r="M162" s="18" t="s">
        <v>4</v>
      </c>
      <c r="N162" s="16"/>
      <c r="O162" s="16"/>
      <c r="P162" s="18"/>
      <c r="Q162" s="15"/>
      <c r="R162" s="15"/>
      <c r="S162" s="15"/>
      <c r="T162" s="15"/>
      <c r="U162" s="15"/>
      <c r="V162" s="15"/>
      <c r="W162" s="15"/>
      <c r="X162" s="15"/>
      <c r="Y162" s="15"/>
      <c r="Z162" s="45"/>
    </row>
    <row r="163" spans="1:26" hidden="1">
      <c r="A163" s="37" t="s">
        <v>63</v>
      </c>
      <c r="B163" s="38"/>
      <c r="C163" s="38"/>
      <c r="D163" s="38"/>
      <c r="E163" s="38"/>
      <c r="F163" s="38"/>
      <c r="G163" s="38"/>
      <c r="H163" s="12"/>
      <c r="I163" s="15"/>
      <c r="J163" s="15"/>
      <c r="K163" s="17"/>
      <c r="L163" s="115"/>
      <c r="M163" s="18" t="s">
        <v>5</v>
      </c>
      <c r="N163" s="15"/>
      <c r="O163" s="15"/>
      <c r="P163" s="12"/>
      <c r="Q163" s="15" t="s">
        <v>31</v>
      </c>
      <c r="R163" s="18"/>
      <c r="S163" s="15"/>
      <c r="T163" s="15"/>
      <c r="U163" s="15"/>
      <c r="V163" s="15"/>
      <c r="W163" s="15"/>
      <c r="X163" s="15"/>
      <c r="Y163" s="15"/>
      <c r="Z163" s="45"/>
    </row>
    <row r="164" spans="1:26" hidden="1">
      <c r="A164" s="122"/>
      <c r="B164" s="41"/>
      <c r="C164" s="41"/>
      <c r="D164" s="41"/>
      <c r="E164" s="41"/>
      <c r="F164" s="41"/>
      <c r="G164" s="41"/>
      <c r="H164" s="22"/>
      <c r="I164" s="25"/>
      <c r="J164" s="25"/>
      <c r="K164" s="23"/>
      <c r="L164" s="117"/>
      <c r="M164" s="116" t="s">
        <v>68</v>
      </c>
      <c r="N164" s="25"/>
      <c r="O164" s="25"/>
      <c r="P164" s="22"/>
      <c r="Q164" s="25"/>
      <c r="R164" s="116"/>
      <c r="S164" s="25"/>
      <c r="T164" s="25"/>
      <c r="U164" s="25"/>
      <c r="V164" s="25"/>
      <c r="W164" s="25"/>
      <c r="X164" s="25"/>
      <c r="Y164" s="25"/>
      <c r="Z164" s="123"/>
    </row>
    <row r="165" spans="1:26" hidden="1">
      <c r="A165" s="48"/>
      <c r="B165" s="49"/>
      <c r="C165" s="50"/>
      <c r="D165" s="50"/>
      <c r="E165" s="50"/>
      <c r="F165" s="50"/>
      <c r="G165" s="51"/>
      <c r="H165" s="48" t="s">
        <v>81</v>
      </c>
      <c r="I165" s="49"/>
      <c r="J165" s="15"/>
      <c r="K165" s="12"/>
      <c r="L165" s="15"/>
      <c r="M165" s="12"/>
      <c r="N165" s="12"/>
      <c r="O165" s="12"/>
      <c r="P165" s="12"/>
      <c r="Q165" s="12"/>
      <c r="R165" s="56" t="s">
        <v>32</v>
      </c>
      <c r="S165" s="12"/>
      <c r="T165" s="12"/>
      <c r="U165" s="12"/>
      <c r="V165" s="15"/>
      <c r="W165" s="15"/>
      <c r="X165" s="15"/>
      <c r="Y165" s="13"/>
      <c r="Z165" s="57"/>
    </row>
    <row r="166" spans="1:26" hidden="1">
      <c r="A166" s="53"/>
      <c r="B166" s="49"/>
      <c r="C166" s="50"/>
      <c r="D166" s="50"/>
      <c r="E166" s="50"/>
      <c r="F166" s="54"/>
      <c r="G166" s="55"/>
      <c r="H166" s="53" t="s">
        <v>79</v>
      </c>
      <c r="I166" s="49"/>
      <c r="J166" s="15"/>
      <c r="K166" s="12"/>
      <c r="L166" s="15"/>
      <c r="M166" s="12"/>
      <c r="N166" s="12"/>
      <c r="O166" s="12"/>
      <c r="P166" s="12"/>
      <c r="Q166" s="12"/>
      <c r="R166" s="52" t="s">
        <v>73</v>
      </c>
      <c r="S166" s="12"/>
      <c r="T166" s="12"/>
      <c r="U166" s="12"/>
      <c r="V166" s="15"/>
      <c r="W166" s="15"/>
      <c r="X166" s="15"/>
      <c r="Y166" s="13"/>
      <c r="Z166" s="57"/>
    </row>
    <row r="167" spans="1:26" hidden="1">
      <c r="A167" s="53"/>
      <c r="B167" s="12"/>
      <c r="C167" s="54"/>
      <c r="D167" s="54"/>
      <c r="E167" s="54"/>
      <c r="F167" s="12"/>
      <c r="G167" s="58"/>
      <c r="H167" s="53">
        <v>58892</v>
      </c>
      <c r="I167" s="12"/>
      <c r="J167" s="15"/>
      <c r="K167" s="15"/>
      <c r="L167" s="15"/>
      <c r="M167" s="15"/>
      <c r="N167" s="15"/>
      <c r="O167" s="15"/>
      <c r="P167" s="12"/>
      <c r="Q167" s="12"/>
      <c r="R167" s="59" t="s">
        <v>74</v>
      </c>
      <c r="S167" s="15"/>
      <c r="T167" s="15"/>
      <c r="U167" s="15"/>
      <c r="V167" s="15"/>
      <c r="W167" s="15"/>
      <c r="X167" s="15"/>
      <c r="Y167" s="13"/>
      <c r="Z167" s="57"/>
    </row>
    <row r="168" spans="1:26" hidden="1">
      <c r="A168" s="53"/>
      <c r="B168" s="12"/>
      <c r="C168" s="54"/>
      <c r="D168" s="54"/>
      <c r="E168" s="54"/>
      <c r="F168" s="12"/>
      <c r="G168" s="58"/>
      <c r="H168" s="53" t="s">
        <v>80</v>
      </c>
      <c r="I168" s="12"/>
      <c r="J168" s="54"/>
      <c r="K168" s="15"/>
      <c r="L168" s="15"/>
      <c r="M168" s="15"/>
      <c r="N168" s="15"/>
      <c r="O168" s="15"/>
      <c r="P168" s="12"/>
      <c r="Q168" s="12"/>
      <c r="R168" s="52" t="s">
        <v>75</v>
      </c>
      <c r="S168" s="12"/>
      <c r="T168" s="12"/>
      <c r="U168" s="15"/>
      <c r="V168" s="15"/>
      <c r="W168" s="15"/>
      <c r="X168" s="15"/>
      <c r="Y168" s="13"/>
      <c r="Z168" s="57"/>
    </row>
    <row r="169" spans="1:26" hidden="1">
      <c r="A169" s="53"/>
      <c r="B169" s="12"/>
      <c r="C169" s="54"/>
      <c r="D169" s="54"/>
      <c r="E169" s="54"/>
      <c r="F169" s="12"/>
      <c r="G169" s="58"/>
      <c r="H169" s="53" t="s">
        <v>24</v>
      </c>
      <c r="I169" s="60"/>
      <c r="J169" s="61">
        <v>36</v>
      </c>
      <c r="K169" s="61">
        <v>38</v>
      </c>
      <c r="L169" s="61">
        <v>40</v>
      </c>
      <c r="M169" s="61">
        <v>42</v>
      </c>
      <c r="N169" s="61">
        <v>44</v>
      </c>
      <c r="O169" s="61">
        <v>46</v>
      </c>
      <c r="P169" s="62"/>
      <c r="Q169" s="12"/>
      <c r="R169" s="52"/>
      <c r="S169" s="12"/>
      <c r="T169" s="12"/>
      <c r="U169" s="12"/>
      <c r="V169" s="15"/>
      <c r="W169" s="15"/>
      <c r="X169" s="15"/>
      <c r="Y169" s="13"/>
      <c r="Z169" s="57"/>
    </row>
    <row r="170" spans="1:26" hidden="1">
      <c r="A170" s="53"/>
      <c r="B170" s="12"/>
      <c r="C170" s="12"/>
      <c r="D170" s="12"/>
      <c r="E170" s="12"/>
      <c r="F170" s="12"/>
      <c r="G170" s="58"/>
      <c r="H170" s="53" t="s">
        <v>54</v>
      </c>
      <c r="I170" s="60"/>
      <c r="J170" s="61">
        <v>1</v>
      </c>
      <c r="K170" s="61">
        <v>1</v>
      </c>
      <c r="L170" s="61">
        <v>1</v>
      </c>
      <c r="M170" s="61">
        <v>1</v>
      </c>
      <c r="N170" s="61">
        <v>1</v>
      </c>
      <c r="O170" s="61">
        <v>1</v>
      </c>
      <c r="P170" s="62"/>
      <c r="Q170" s="12"/>
      <c r="R170" s="52"/>
      <c r="S170" s="12"/>
      <c r="T170" s="12"/>
      <c r="U170" s="12"/>
      <c r="V170" s="15"/>
      <c r="W170" s="15"/>
      <c r="X170" s="15"/>
      <c r="Y170" s="13"/>
      <c r="Z170" s="57"/>
    </row>
    <row r="171" spans="1:26" hidden="1">
      <c r="A171" s="53"/>
      <c r="B171" s="12"/>
      <c r="C171" s="12"/>
      <c r="D171" s="12"/>
      <c r="E171" s="12"/>
      <c r="F171" s="12"/>
      <c r="G171" s="58"/>
      <c r="H171" s="53" t="s">
        <v>55</v>
      </c>
      <c r="I171" s="60"/>
      <c r="J171" s="61">
        <v>1</v>
      </c>
      <c r="K171" s="61">
        <v>1</v>
      </c>
      <c r="L171" s="63">
        <v>1</v>
      </c>
      <c r="M171" s="61">
        <v>1</v>
      </c>
      <c r="N171" s="61">
        <v>1</v>
      </c>
      <c r="O171" s="61">
        <v>1</v>
      </c>
      <c r="P171" s="63"/>
      <c r="Q171" s="12"/>
      <c r="R171" s="52"/>
      <c r="S171" s="12"/>
      <c r="T171" s="12"/>
      <c r="U171" s="12"/>
      <c r="V171" s="15"/>
      <c r="W171" s="15"/>
      <c r="X171" s="15"/>
      <c r="Y171" s="13"/>
      <c r="Z171" s="57"/>
    </row>
    <row r="172" spans="1:26" hidden="1">
      <c r="A172" s="53"/>
      <c r="B172" s="12"/>
      <c r="C172" s="12"/>
      <c r="D172" s="12"/>
      <c r="E172" s="12"/>
      <c r="F172" s="12"/>
      <c r="G172" s="58"/>
      <c r="H172" s="53" t="s">
        <v>6</v>
      </c>
      <c r="I172" s="60" t="s">
        <v>1</v>
      </c>
      <c r="J172" s="64"/>
      <c r="K172" s="15" t="s">
        <v>17</v>
      </c>
      <c r="L172" s="15"/>
      <c r="M172" s="13"/>
      <c r="N172" s="13"/>
      <c r="O172" s="13"/>
      <c r="P172" s="15"/>
      <c r="Q172" s="12"/>
      <c r="R172" s="52"/>
      <c r="S172" s="12"/>
      <c r="T172" s="12"/>
      <c r="U172" s="12"/>
      <c r="V172" s="15"/>
      <c r="W172" s="15"/>
      <c r="X172" s="15"/>
      <c r="Y172" s="13"/>
      <c r="Z172" s="57"/>
    </row>
    <row r="173" spans="1:26" hidden="1">
      <c r="A173" s="53"/>
      <c r="B173" s="12"/>
      <c r="C173" s="12"/>
      <c r="D173" s="12"/>
      <c r="E173" s="12"/>
      <c r="F173" s="12"/>
      <c r="G173" s="58"/>
      <c r="H173" s="40" t="s">
        <v>7</v>
      </c>
      <c r="I173" s="60" t="s">
        <v>1</v>
      </c>
      <c r="J173" s="65"/>
      <c r="K173" s="15" t="s">
        <v>17</v>
      </c>
      <c r="L173" s="15"/>
      <c r="M173" s="15"/>
      <c r="N173" s="15"/>
      <c r="O173" s="15"/>
      <c r="P173" s="12"/>
      <c r="Q173" s="12"/>
      <c r="R173" s="52"/>
      <c r="S173" s="12"/>
      <c r="T173" s="12"/>
      <c r="U173" s="12"/>
      <c r="V173" s="15"/>
      <c r="W173" s="15"/>
      <c r="X173" s="15"/>
      <c r="Y173" s="13"/>
      <c r="Z173" s="57"/>
    </row>
    <row r="174" spans="1:26" hidden="1">
      <c r="A174" s="53"/>
      <c r="B174" s="12"/>
      <c r="C174" s="12"/>
      <c r="D174" s="12"/>
      <c r="E174" s="12"/>
      <c r="F174" s="12"/>
      <c r="G174" s="58"/>
      <c r="H174" s="40" t="s">
        <v>8</v>
      </c>
      <c r="I174" s="60" t="s">
        <v>1</v>
      </c>
      <c r="J174" s="66"/>
      <c r="K174" s="67"/>
      <c r="L174" s="15"/>
      <c r="M174" s="15"/>
      <c r="N174" s="15"/>
      <c r="O174" s="15"/>
      <c r="P174" s="12"/>
      <c r="Q174" s="12"/>
      <c r="R174" s="68"/>
      <c r="S174" s="25"/>
      <c r="T174" s="25"/>
      <c r="U174" s="25"/>
      <c r="V174" s="25"/>
      <c r="W174" s="25"/>
      <c r="X174" s="25"/>
      <c r="Y174" s="69"/>
      <c r="Z174" s="70"/>
    </row>
    <row r="175" spans="1:26" hidden="1">
      <c r="A175" s="99" t="s">
        <v>48</v>
      </c>
      <c r="B175" s="100" t="s">
        <v>49</v>
      </c>
      <c r="C175" s="100" t="s">
        <v>50</v>
      </c>
      <c r="D175" s="113"/>
      <c r="E175" s="113"/>
      <c r="F175" s="101" t="s">
        <v>52</v>
      </c>
      <c r="G175" s="1075" t="s">
        <v>9</v>
      </c>
      <c r="H175" s="1076" t="s">
        <v>24</v>
      </c>
      <c r="I175" s="1076"/>
      <c r="J175" s="1076"/>
      <c r="K175" s="1076"/>
      <c r="L175" s="1076"/>
      <c r="M175" s="1076"/>
      <c r="N175" s="1076"/>
      <c r="O175" s="1076"/>
      <c r="P175" s="1076"/>
      <c r="Q175" s="1076"/>
      <c r="R175" s="1077"/>
      <c r="S175" s="102" t="s">
        <v>10</v>
      </c>
      <c r="T175" s="1096" t="s">
        <v>25</v>
      </c>
      <c r="U175" s="1096"/>
      <c r="V175" s="1096"/>
      <c r="W175" s="102" t="s">
        <v>11</v>
      </c>
      <c r="X175" s="102" t="s">
        <v>11</v>
      </c>
      <c r="Y175" s="104" t="s">
        <v>16</v>
      </c>
      <c r="Z175" s="105" t="s">
        <v>18</v>
      </c>
    </row>
    <row r="176" spans="1:26" hidden="1">
      <c r="A176" s="106" t="s">
        <v>12</v>
      </c>
      <c r="B176" s="107" t="s">
        <v>12</v>
      </c>
      <c r="C176" s="107" t="s">
        <v>51</v>
      </c>
      <c r="D176" s="127"/>
      <c r="E176" s="127"/>
      <c r="F176" s="101" t="s">
        <v>53</v>
      </c>
      <c r="G176" s="1075"/>
      <c r="H176" s="72">
        <v>36</v>
      </c>
      <c r="I176" s="72">
        <v>38</v>
      </c>
      <c r="J176" s="72">
        <v>40</v>
      </c>
      <c r="K176" s="72">
        <v>42</v>
      </c>
      <c r="L176" s="72">
        <v>44</v>
      </c>
      <c r="M176" s="72">
        <v>46</v>
      </c>
      <c r="N176" s="108"/>
      <c r="O176" s="92"/>
      <c r="P176" s="92"/>
      <c r="Q176" s="92"/>
      <c r="R176" s="92"/>
      <c r="S176" s="103" t="s">
        <v>13</v>
      </c>
      <c r="T176" s="1097"/>
      <c r="U176" s="1097"/>
      <c r="V176" s="1097"/>
      <c r="W176" s="103" t="s">
        <v>14</v>
      </c>
      <c r="X176" s="103" t="s">
        <v>15</v>
      </c>
      <c r="Y176" s="71" t="s">
        <v>17</v>
      </c>
      <c r="Z176" s="109" t="s">
        <v>17</v>
      </c>
    </row>
    <row r="177" spans="1:26" hidden="1">
      <c r="A177" s="1153">
        <v>306105</v>
      </c>
      <c r="B177" s="1118">
        <v>58892</v>
      </c>
      <c r="C177" s="764">
        <v>7</v>
      </c>
      <c r="D177" s="125"/>
      <c r="E177" s="125"/>
      <c r="F177" s="764" t="s">
        <v>78</v>
      </c>
      <c r="G177" s="61" t="s">
        <v>54</v>
      </c>
      <c r="H177" s="61">
        <v>1</v>
      </c>
      <c r="I177" s="61">
        <v>1</v>
      </c>
      <c r="J177" s="61">
        <v>1</v>
      </c>
      <c r="K177" s="61">
        <v>1</v>
      </c>
      <c r="L177" s="61">
        <v>1</v>
      </c>
      <c r="M177" s="61">
        <v>1</v>
      </c>
      <c r="N177" s="63"/>
      <c r="O177" s="61"/>
      <c r="P177" s="61"/>
      <c r="Q177" s="61"/>
      <c r="R177" s="61"/>
      <c r="S177" s="764">
        <f>M177+L177+K177+J177+I177+H177+H178+I178+J178+K178+L178+M178</f>
        <v>12</v>
      </c>
      <c r="T177" s="764">
        <v>89</v>
      </c>
      <c r="U177" s="1116" t="s">
        <v>19</v>
      </c>
      <c r="V177" s="1124">
        <v>303</v>
      </c>
      <c r="W177" s="764">
        <v>215</v>
      </c>
      <c r="X177" s="764">
        <f>W177*S177</f>
        <v>2580</v>
      </c>
      <c r="Y177" s="1126">
        <v>7</v>
      </c>
      <c r="Z177" s="1122">
        <v>7.9</v>
      </c>
    </row>
    <row r="178" spans="1:26" hidden="1">
      <c r="A178" s="1154"/>
      <c r="B178" s="1119"/>
      <c r="C178" s="765"/>
      <c r="D178" s="126"/>
      <c r="E178" s="126"/>
      <c r="F178" s="765"/>
      <c r="G178" s="91" t="s">
        <v>55</v>
      </c>
      <c r="H178" s="61">
        <v>1</v>
      </c>
      <c r="I178" s="61">
        <v>1</v>
      </c>
      <c r="J178" s="63">
        <v>1</v>
      </c>
      <c r="K178" s="61">
        <v>1</v>
      </c>
      <c r="L178" s="61">
        <v>1</v>
      </c>
      <c r="M178" s="61">
        <v>1</v>
      </c>
      <c r="N178" s="72"/>
      <c r="O178" s="72"/>
      <c r="P178" s="72"/>
      <c r="Q178" s="72"/>
      <c r="R178" s="72"/>
      <c r="S178" s="765"/>
      <c r="T178" s="765"/>
      <c r="U178" s="1138"/>
      <c r="V178" s="1125"/>
      <c r="W178" s="765"/>
      <c r="X178" s="765"/>
      <c r="Y178" s="1127"/>
      <c r="Z178" s="1123"/>
    </row>
    <row r="179" spans="1:26" hidden="1">
      <c r="A179" s="124"/>
      <c r="B179" s="111"/>
      <c r="C179" s="77"/>
      <c r="D179" s="77"/>
      <c r="E179" s="77"/>
      <c r="F179" s="77"/>
      <c r="G179" s="77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3"/>
      <c r="V179" s="74"/>
      <c r="W179" s="72"/>
      <c r="X179" s="72"/>
      <c r="Y179" s="75"/>
      <c r="Z179" s="76"/>
    </row>
    <row r="180" spans="1:26" ht="13.5" hidden="1" thickBot="1">
      <c r="A180" s="78"/>
      <c r="B180" s="79"/>
      <c r="C180" s="80"/>
      <c r="D180" s="80"/>
      <c r="E180" s="80"/>
      <c r="F180" s="80"/>
      <c r="G180" s="80"/>
      <c r="H180" s="79"/>
      <c r="I180" s="79"/>
      <c r="J180" s="79"/>
      <c r="K180" s="79"/>
      <c r="L180" s="79"/>
      <c r="M180" s="79"/>
      <c r="N180" s="79"/>
      <c r="O180" s="88"/>
      <c r="P180" s="79"/>
      <c r="Q180" s="79"/>
      <c r="R180" s="79"/>
      <c r="S180" s="79"/>
      <c r="T180" s="79"/>
      <c r="U180" s="79"/>
      <c r="V180" s="79"/>
      <c r="W180" s="88">
        <f>SUM(W177:W179)</f>
        <v>215</v>
      </c>
      <c r="X180" s="88">
        <f>SUM(X177:X179)</f>
        <v>2580</v>
      </c>
      <c r="Y180" s="81">
        <f>SUM(Y177:Y179)</f>
        <v>7</v>
      </c>
      <c r="Z180" s="89">
        <f>SUM(Z177:Z179)</f>
        <v>7.9</v>
      </c>
    </row>
    <row r="181" spans="1:26" hidden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idden="1">
      <c r="A182" s="82" t="s">
        <v>41</v>
      </c>
      <c r="B182" s="82"/>
      <c r="C182" s="90">
        <f>W180</f>
        <v>215</v>
      </c>
      <c r="D182" s="82" t="s">
        <v>44</v>
      </c>
      <c r="E182" s="82"/>
      <c r="F182" s="130" t="s">
        <v>84</v>
      </c>
      <c r="G182" s="130" t="s">
        <v>9</v>
      </c>
      <c r="H182" s="1150" t="s">
        <v>82</v>
      </c>
      <c r="I182" s="1150"/>
      <c r="J182" s="1150"/>
      <c r="K182" s="1150"/>
      <c r="L182" s="1150"/>
      <c r="M182" s="1150"/>
      <c r="N182" s="133"/>
      <c r="O182" s="130" t="s">
        <v>83</v>
      </c>
      <c r="P182" s="1151" t="s">
        <v>51</v>
      </c>
      <c r="Q182" s="1151"/>
      <c r="R182" s="84"/>
      <c r="S182" s="84"/>
      <c r="T182" s="84"/>
      <c r="U182" s="84"/>
      <c r="V182" s="84"/>
      <c r="W182" s="84"/>
      <c r="X182" s="84"/>
      <c r="Y182" s="82"/>
      <c r="Z182" s="82"/>
    </row>
    <row r="183" spans="1:26" hidden="1">
      <c r="A183" s="82" t="s">
        <v>42</v>
      </c>
      <c r="B183" s="82"/>
      <c r="C183" s="120">
        <f>X180</f>
        <v>2580</v>
      </c>
      <c r="D183" s="82" t="s">
        <v>15</v>
      </c>
      <c r="E183" s="82"/>
      <c r="F183" s="128"/>
      <c r="G183" s="128"/>
      <c r="H183" s="72">
        <v>36</v>
      </c>
      <c r="I183" s="72">
        <v>38</v>
      </c>
      <c r="J183" s="72">
        <v>40</v>
      </c>
      <c r="K183" s="72">
        <v>42</v>
      </c>
      <c r="L183" s="72">
        <v>44</v>
      </c>
      <c r="M183" s="72">
        <v>46</v>
      </c>
      <c r="N183" s="61"/>
      <c r="O183" s="128"/>
      <c r="P183" s="1140"/>
      <c r="Q183" s="1140"/>
      <c r="R183" s="84"/>
      <c r="S183" s="84"/>
      <c r="T183" s="84"/>
      <c r="U183" s="84"/>
      <c r="V183" s="84"/>
      <c r="W183" s="84"/>
      <c r="X183" s="84"/>
      <c r="Y183" s="82"/>
      <c r="Z183" s="82"/>
    </row>
    <row r="184" spans="1:26" hidden="1">
      <c r="A184" s="82" t="s">
        <v>21</v>
      </c>
      <c r="B184" s="82"/>
      <c r="C184" s="85">
        <v>1505</v>
      </c>
      <c r="D184" s="82" t="s">
        <v>22</v>
      </c>
      <c r="E184" s="82"/>
      <c r="F184" s="759" t="s">
        <v>78</v>
      </c>
      <c r="G184" s="61" t="s">
        <v>54</v>
      </c>
      <c r="H184" s="61">
        <f>H177*W177</f>
        <v>215</v>
      </c>
      <c r="I184" s="61">
        <f>I177*W177</f>
        <v>215</v>
      </c>
      <c r="J184" s="61">
        <f>J177*W177</f>
        <v>215</v>
      </c>
      <c r="K184" s="61">
        <f>K177*W177</f>
        <v>215</v>
      </c>
      <c r="L184" s="61">
        <f>L177*W177</f>
        <v>215</v>
      </c>
      <c r="M184" s="61">
        <f>M177*W177</f>
        <v>215</v>
      </c>
      <c r="N184" s="61">
        <f>H184+I184+J184+K184+L184+M184</f>
        <v>1290</v>
      </c>
      <c r="O184" s="759">
        <f>N184+N185</f>
        <v>2580</v>
      </c>
      <c r="P184" s="759">
        <v>7</v>
      </c>
      <c r="Q184" s="759"/>
      <c r="R184" s="84"/>
      <c r="S184" s="84"/>
      <c r="T184" s="84"/>
      <c r="U184" s="84"/>
      <c r="V184" s="84"/>
      <c r="W184" s="84"/>
      <c r="X184" s="84"/>
      <c r="Y184" s="82"/>
      <c r="Z184" s="82"/>
    </row>
    <row r="185" spans="1:26" hidden="1">
      <c r="A185" s="82" t="s">
        <v>23</v>
      </c>
      <c r="B185" s="82"/>
      <c r="C185" s="85">
        <v>1698.5</v>
      </c>
      <c r="D185" s="82" t="s">
        <v>22</v>
      </c>
      <c r="E185" s="82"/>
      <c r="F185" s="759"/>
      <c r="G185" s="61" t="s">
        <v>55</v>
      </c>
      <c r="H185" s="61">
        <f>H178*W177</f>
        <v>215</v>
      </c>
      <c r="I185" s="61">
        <f>I178*W177</f>
        <v>215</v>
      </c>
      <c r="J185" s="61">
        <f>J178*W177</f>
        <v>215</v>
      </c>
      <c r="K185" s="61">
        <f>K178*W177</f>
        <v>215</v>
      </c>
      <c r="L185" s="61">
        <f>L178*W177</f>
        <v>215</v>
      </c>
      <c r="M185" s="61">
        <f>M178*W177</f>
        <v>215</v>
      </c>
      <c r="N185" s="61">
        <f>H185+I185+J185+K185+L185+M185</f>
        <v>1290</v>
      </c>
      <c r="O185" s="759"/>
      <c r="P185" s="759"/>
      <c r="Q185" s="759"/>
      <c r="R185" s="84"/>
      <c r="S185" s="84"/>
      <c r="T185" s="84"/>
      <c r="U185" s="84"/>
      <c r="V185" s="84"/>
      <c r="W185" s="84"/>
      <c r="X185" s="84"/>
      <c r="Y185" s="82"/>
      <c r="Z185" s="82"/>
    </row>
    <row r="186" spans="1:26" hidden="1">
      <c r="A186" s="82" t="s">
        <v>43</v>
      </c>
      <c r="B186" s="82"/>
      <c r="C186" s="86">
        <v>6.74</v>
      </c>
      <c r="D186" s="82" t="s">
        <v>45</v>
      </c>
      <c r="E186" s="82"/>
      <c r="F186" s="82"/>
      <c r="G186" s="82"/>
      <c r="H186" s="82"/>
      <c r="I186" s="82"/>
      <c r="J186" s="82"/>
      <c r="K186" s="82"/>
      <c r="L186" s="82"/>
      <c r="M186" s="83"/>
      <c r="N186" s="83"/>
      <c r="O186" s="83"/>
      <c r="P186" s="82"/>
      <c r="Q186" s="84"/>
      <c r="R186" s="84"/>
      <c r="S186" s="84"/>
      <c r="T186" s="84"/>
      <c r="U186" s="84"/>
      <c r="V186" s="84"/>
      <c r="W186" s="84"/>
      <c r="X186" s="84"/>
      <c r="Y186" s="82"/>
      <c r="Z186" s="82"/>
    </row>
    <row r="187" spans="1:26">
      <c r="A187" s="82"/>
      <c r="B187" s="82"/>
      <c r="C187" s="86"/>
      <c r="D187" s="86"/>
      <c r="E187" s="86"/>
      <c r="F187" s="86"/>
      <c r="G187" s="82"/>
      <c r="H187" s="82"/>
      <c r="I187" s="82"/>
      <c r="J187" s="82"/>
      <c r="K187" s="82"/>
      <c r="L187" s="82"/>
      <c r="M187" s="83"/>
      <c r="N187" s="83"/>
      <c r="O187" s="83"/>
      <c r="P187" s="82"/>
      <c r="Q187" s="84"/>
      <c r="R187" s="84"/>
      <c r="S187" s="84"/>
      <c r="T187" s="84"/>
      <c r="U187" s="84"/>
      <c r="V187" s="84"/>
      <c r="W187" s="84"/>
      <c r="X187" s="84"/>
      <c r="Y187" s="82"/>
      <c r="Z187" s="82"/>
    </row>
    <row r="188" spans="1:26">
      <c r="A188" s="82"/>
      <c r="B188" s="82"/>
      <c r="C188" s="86"/>
      <c r="D188" s="86"/>
      <c r="E188" s="86"/>
      <c r="F188" s="86"/>
      <c r="G188" s="82"/>
      <c r="H188" s="82"/>
      <c r="I188" s="82"/>
      <c r="J188" s="82"/>
      <c r="K188" s="82"/>
      <c r="L188" s="82"/>
      <c r="M188" s="83"/>
      <c r="N188" s="83"/>
      <c r="O188" s="83"/>
      <c r="P188" s="82"/>
      <c r="Q188" s="84"/>
      <c r="R188" s="84"/>
      <c r="S188" s="84"/>
      <c r="T188" s="84"/>
      <c r="U188" s="84"/>
      <c r="V188" s="84"/>
      <c r="W188" s="84"/>
      <c r="X188" s="84"/>
      <c r="Y188" s="82"/>
      <c r="Z188" s="82"/>
    </row>
    <row r="189" spans="1:26">
      <c r="A189" s="82"/>
      <c r="B189" s="82"/>
      <c r="C189" s="86"/>
      <c r="D189" s="86"/>
      <c r="E189" s="86"/>
      <c r="F189" s="86"/>
      <c r="G189" s="82"/>
      <c r="H189" s="82"/>
      <c r="I189" s="82"/>
      <c r="J189" s="82"/>
      <c r="K189" s="82"/>
      <c r="L189" s="82"/>
      <c r="M189" s="83"/>
      <c r="N189" s="83"/>
      <c r="O189" s="83"/>
      <c r="P189" s="82"/>
      <c r="Q189" s="84"/>
      <c r="R189" s="84"/>
      <c r="S189" s="84"/>
      <c r="T189" s="84"/>
      <c r="U189" s="84"/>
      <c r="V189" s="84"/>
      <c r="W189" s="84"/>
      <c r="X189" s="84"/>
      <c r="Y189" s="82"/>
      <c r="Z189" s="82"/>
    </row>
  </sheetData>
  <mergeCells count="192">
    <mergeCell ref="E78:E79"/>
    <mergeCell ref="F78:F79"/>
    <mergeCell ref="O78:O79"/>
    <mergeCell ref="P78:Q79"/>
    <mergeCell ref="E50:E62"/>
    <mergeCell ref="F50:F62"/>
    <mergeCell ref="G57:G62"/>
    <mergeCell ref="W44:W45"/>
    <mergeCell ref="B50:B62"/>
    <mergeCell ref="F66:F67"/>
    <mergeCell ref="E68:E69"/>
    <mergeCell ref="F68:F69"/>
    <mergeCell ref="E74:E75"/>
    <mergeCell ref="E66:E67"/>
    <mergeCell ref="A50:A62"/>
    <mergeCell ref="C50:C62"/>
    <mergeCell ref="D50:D62"/>
    <mergeCell ref="C44:C45"/>
    <mergeCell ref="D44:D45"/>
    <mergeCell ref="A29:A45"/>
    <mergeCell ref="C35:C36"/>
    <mergeCell ref="D35:D36"/>
    <mergeCell ref="D29:D30"/>
    <mergeCell ref="Z38:Z39"/>
    <mergeCell ref="S38:S39"/>
    <mergeCell ref="T38:T39"/>
    <mergeCell ref="W38:W39"/>
    <mergeCell ref="Z35:Z36"/>
    <mergeCell ref="X38:X39"/>
    <mergeCell ref="X44:X45"/>
    <mergeCell ref="T48:V49"/>
    <mergeCell ref="G50:G56"/>
    <mergeCell ref="S44:S45"/>
    <mergeCell ref="T44:T45"/>
    <mergeCell ref="U44:U45"/>
    <mergeCell ref="V44:V45"/>
    <mergeCell ref="G48:G49"/>
    <mergeCell ref="Y44:Y45"/>
    <mergeCell ref="Z44:Z45"/>
    <mergeCell ref="A177:A178"/>
    <mergeCell ref="U177:U178"/>
    <mergeCell ref="V177:V178"/>
    <mergeCell ref="T110:T111"/>
    <mergeCell ref="U110:U111"/>
    <mergeCell ref="V110:V111"/>
    <mergeCell ref="P117:Q118"/>
    <mergeCell ref="P116:Q116"/>
    <mergeCell ref="C177:C178"/>
    <mergeCell ref="F177:F178"/>
    <mergeCell ref="S110:S111"/>
    <mergeCell ref="B177:B178"/>
    <mergeCell ref="H175:R175"/>
    <mergeCell ref="T175:V176"/>
    <mergeCell ref="M153:O153"/>
    <mergeCell ref="M154:O154"/>
    <mergeCell ref="M155:O155"/>
    <mergeCell ref="P155:S155"/>
    <mergeCell ref="A148:Z148"/>
    <mergeCell ref="A110:A111"/>
    <mergeCell ref="B110:B111"/>
    <mergeCell ref="W110:W111"/>
    <mergeCell ref="X110:X111"/>
    <mergeCell ref="C110:C111"/>
    <mergeCell ref="A83:Z83"/>
    <mergeCell ref="M89:O89"/>
    <mergeCell ref="Q91:U91"/>
    <mergeCell ref="A149:Z149"/>
    <mergeCell ref="G108:G109"/>
    <mergeCell ref="H108:R108"/>
    <mergeCell ref="T108:V109"/>
    <mergeCell ref="H115:M115"/>
    <mergeCell ref="P115:Q115"/>
    <mergeCell ref="F117:F118"/>
    <mergeCell ref="O117:O118"/>
    <mergeCell ref="F110:F111"/>
    <mergeCell ref="Y110:Y111"/>
    <mergeCell ref="Z110:Z111"/>
    <mergeCell ref="A1:Z1"/>
    <mergeCell ref="A2:Z2"/>
    <mergeCell ref="M7:O7"/>
    <mergeCell ref="M8:O8"/>
    <mergeCell ref="A3:Z3"/>
    <mergeCell ref="Q10:U10"/>
    <mergeCell ref="P65:Q65"/>
    <mergeCell ref="P70:Q71"/>
    <mergeCell ref="P72:Q73"/>
    <mergeCell ref="U35:U36"/>
    <mergeCell ref="S32:S33"/>
    <mergeCell ref="T32:T33"/>
    <mergeCell ref="H27:R27"/>
    <mergeCell ref="N64:N65"/>
    <mergeCell ref="P66:Q67"/>
    <mergeCell ref="P68:Q69"/>
    <mergeCell ref="O66:O67"/>
    <mergeCell ref="O70:O71"/>
    <mergeCell ref="X41:X42"/>
    <mergeCell ref="F41:F42"/>
    <mergeCell ref="V38:V39"/>
    <mergeCell ref="V41:V42"/>
    <mergeCell ref="C38:C39"/>
    <mergeCell ref="V35:V36"/>
    <mergeCell ref="M6:O6"/>
    <mergeCell ref="P7:S7"/>
    <mergeCell ref="A4:X4"/>
    <mergeCell ref="M5:O5"/>
    <mergeCell ref="C29:C30"/>
    <mergeCell ref="S29:S30"/>
    <mergeCell ref="T29:T30"/>
    <mergeCell ref="T27:V28"/>
    <mergeCell ref="U29:U30"/>
    <mergeCell ref="G27:G28"/>
    <mergeCell ref="V29:V30"/>
    <mergeCell ref="W29:W30"/>
    <mergeCell ref="X29:X30"/>
    <mergeCell ref="B29:B45"/>
    <mergeCell ref="F29:F30"/>
    <mergeCell ref="E29:E30"/>
    <mergeCell ref="E38:E39"/>
    <mergeCell ref="F38:F39"/>
    <mergeCell ref="D38:D39"/>
    <mergeCell ref="P183:Q183"/>
    <mergeCell ref="F184:F185"/>
    <mergeCell ref="O184:O185"/>
    <mergeCell ref="P184:Q185"/>
    <mergeCell ref="A150:Z150"/>
    <mergeCell ref="A152:X152"/>
    <mergeCell ref="G175:G176"/>
    <mergeCell ref="H182:M182"/>
    <mergeCell ref="Z29:Z30"/>
    <mergeCell ref="Y29:Y30"/>
    <mergeCell ref="F76:F77"/>
    <mergeCell ref="A82:Z82"/>
    <mergeCell ref="O76:O77"/>
    <mergeCell ref="P80:Q80"/>
    <mergeCell ref="P74:Q75"/>
    <mergeCell ref="P76:Q77"/>
    <mergeCell ref="A81:Z81"/>
    <mergeCell ref="A85:X85"/>
    <mergeCell ref="M86:O86"/>
    <mergeCell ref="M87:O87"/>
    <mergeCell ref="M88:O88"/>
    <mergeCell ref="P88:S88"/>
    <mergeCell ref="P182:Q182"/>
    <mergeCell ref="Y177:Y178"/>
    <mergeCell ref="T177:T178"/>
    <mergeCell ref="M156:O156"/>
    <mergeCell ref="Q158:U158"/>
    <mergeCell ref="Z177:Z178"/>
    <mergeCell ref="W177:W178"/>
    <mergeCell ref="X177:X178"/>
    <mergeCell ref="S177:S178"/>
    <mergeCell ref="C32:C33"/>
    <mergeCell ref="D32:D33"/>
    <mergeCell ref="E32:E33"/>
    <mergeCell ref="F32:F33"/>
    <mergeCell ref="E41:E42"/>
    <mergeCell ref="E76:E77"/>
    <mergeCell ref="O74:O75"/>
    <mergeCell ref="O68:O69"/>
    <mergeCell ref="E70:E71"/>
    <mergeCell ref="F74:F75"/>
    <mergeCell ref="O72:O73"/>
    <mergeCell ref="E72:E73"/>
    <mergeCell ref="F72:F73"/>
    <mergeCell ref="F70:F71"/>
    <mergeCell ref="F35:F36"/>
    <mergeCell ref="C41:C42"/>
    <mergeCell ref="D41:D42"/>
    <mergeCell ref="Y32:Y33"/>
    <mergeCell ref="Z32:Z33"/>
    <mergeCell ref="U32:U33"/>
    <mergeCell ref="V32:V33"/>
    <mergeCell ref="W32:W33"/>
    <mergeCell ref="X32:X33"/>
    <mergeCell ref="H64:J64"/>
    <mergeCell ref="H48:R48"/>
    <mergeCell ref="E44:E45"/>
    <mergeCell ref="F44:F45"/>
    <mergeCell ref="E35:E36"/>
    <mergeCell ref="W35:W36"/>
    <mergeCell ref="T41:T42"/>
    <mergeCell ref="U41:U42"/>
    <mergeCell ref="S41:S42"/>
    <mergeCell ref="W41:W42"/>
    <mergeCell ref="X35:X36"/>
    <mergeCell ref="Y35:Y36"/>
    <mergeCell ref="S35:S36"/>
    <mergeCell ref="T35:T36"/>
    <mergeCell ref="U38:U39"/>
    <mergeCell ref="Y38:Y39"/>
    <mergeCell ref="Z41:Z42"/>
    <mergeCell ref="Y41:Y42"/>
  </mergeCells>
  <phoneticPr fontId="0" type="noConversion"/>
  <pageMargins left="0.25" right="0.21" top="0.2" bottom="0.19" header="0.2" footer="0.19"/>
  <pageSetup scale="6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83"/>
  <sheetViews>
    <sheetView topLeftCell="A40" zoomScaleNormal="100" workbookViewId="0">
      <selection activeCell="A45" sqref="A45:Z58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8" customWidth="1"/>
    <col min="6" max="6" width="9.7109375" customWidth="1"/>
    <col min="7" max="7" width="12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7.42578125" customWidth="1"/>
    <col min="15" max="15" width="14" customWidth="1"/>
    <col min="16" max="16" width="4.42578125" customWidth="1"/>
    <col min="17" max="17" width="11.140625" customWidth="1"/>
    <col min="18" max="18" width="3.7109375" customWidth="1"/>
    <col min="19" max="19" width="7.7109375" customWidth="1"/>
    <col min="20" max="20" width="5.85546875" customWidth="1"/>
    <col min="21" max="21" width="5.140625" customWidth="1"/>
    <col min="22" max="22" width="6.28515625" customWidth="1"/>
    <col min="23" max="23" width="8.28515625" customWidth="1"/>
    <col min="24" max="24" width="8.42578125" customWidth="1"/>
    <col min="25" max="25" width="9.5703125" customWidth="1"/>
    <col min="26" max="26" width="9.7109375" customWidth="1"/>
  </cols>
  <sheetData>
    <row r="1" spans="1:26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</row>
    <row r="2" spans="1:26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</row>
    <row r="3" spans="1:26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spans="1:26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1149"/>
      <c r="Y4" s="2"/>
      <c r="Z4" s="2"/>
    </row>
    <row r="5" spans="1:26" ht="13.5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8"/>
      <c r="Q5" s="5"/>
      <c r="R5" s="7"/>
      <c r="S5" s="7"/>
      <c r="T5" s="7"/>
      <c r="U5" s="7"/>
      <c r="V5" s="7"/>
      <c r="W5" s="9"/>
      <c r="X5" s="3" t="s">
        <v>20</v>
      </c>
      <c r="Y5" s="8"/>
      <c r="Z5" s="10"/>
    </row>
    <row r="6" spans="1:26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8"/>
      <c r="Q6" s="13"/>
      <c r="R6" s="13"/>
      <c r="S6" s="13"/>
      <c r="T6" s="13"/>
      <c r="U6" s="7"/>
      <c r="V6" s="7"/>
      <c r="W6" s="19"/>
      <c r="X6" s="20"/>
      <c r="Y6" s="18"/>
      <c r="Z6" s="19"/>
    </row>
    <row r="7" spans="1:26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798"/>
      <c r="Q7" s="792"/>
      <c r="R7" s="792"/>
      <c r="S7" s="792"/>
      <c r="T7" s="27"/>
      <c r="U7" s="7"/>
      <c r="V7" s="7"/>
      <c r="W7" s="29"/>
      <c r="X7" s="30" t="s">
        <v>29</v>
      </c>
      <c r="Y7" s="26" t="s">
        <v>134</v>
      </c>
      <c r="Z7" s="29"/>
    </row>
    <row r="8" spans="1:26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5" t="s">
        <v>64</v>
      </c>
      <c r="Q8" s="7"/>
      <c r="R8" s="7"/>
      <c r="S8" s="7"/>
      <c r="T8" s="7"/>
      <c r="U8" s="7"/>
      <c r="V8" s="112"/>
      <c r="W8" s="112"/>
      <c r="X8" s="6"/>
      <c r="Y8" s="6"/>
      <c r="Z8" s="9"/>
    </row>
    <row r="9" spans="1:26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38" t="s">
        <v>65</v>
      </c>
      <c r="Q9" s="15"/>
      <c r="R9" s="15"/>
      <c r="S9" s="15"/>
      <c r="T9" s="15"/>
      <c r="U9" s="15"/>
      <c r="V9" s="36"/>
      <c r="W9" s="36"/>
      <c r="X9" s="13"/>
      <c r="Y9" s="13"/>
      <c r="Z9" s="57"/>
    </row>
    <row r="10" spans="1:26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44"/>
      <c r="Q10" s="801"/>
      <c r="R10" s="801"/>
      <c r="S10" s="801"/>
      <c r="T10" s="801"/>
      <c r="U10" s="801"/>
      <c r="V10" s="43"/>
      <c r="W10" s="43" t="s">
        <v>135</v>
      </c>
      <c r="X10" s="43"/>
      <c r="Y10" s="43"/>
      <c r="Z10" s="121"/>
    </row>
    <row r="11" spans="1:26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2"/>
      <c r="Q11" s="15" t="s">
        <v>40</v>
      </c>
      <c r="R11" s="18"/>
      <c r="S11" s="15"/>
      <c r="T11" s="15"/>
      <c r="U11" s="15"/>
      <c r="V11" s="15"/>
      <c r="W11" s="15"/>
      <c r="X11" s="46"/>
      <c r="Y11" s="46"/>
      <c r="Z11" s="47"/>
    </row>
    <row r="12" spans="1:26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 t="s">
        <v>30</v>
      </c>
      <c r="R12" s="15"/>
      <c r="S12" s="18"/>
      <c r="T12" s="15"/>
      <c r="U12" s="15"/>
      <c r="V12" s="15"/>
      <c r="W12" s="15"/>
      <c r="X12" s="15"/>
      <c r="Y12" s="13"/>
      <c r="Z12" s="57"/>
    </row>
    <row r="13" spans="1:26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 t="s">
        <v>76</v>
      </c>
      <c r="R13" s="15"/>
      <c r="S13" s="15"/>
      <c r="T13" s="15"/>
      <c r="U13" s="15"/>
      <c r="V13" s="15"/>
      <c r="W13" s="15"/>
      <c r="X13" s="18"/>
      <c r="Y13" s="15"/>
      <c r="Z13" s="45"/>
    </row>
    <row r="14" spans="1:26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45"/>
    </row>
    <row r="15" spans="1:26">
      <c r="A15" s="37" t="s">
        <v>63</v>
      </c>
      <c r="B15" s="38"/>
      <c r="C15" s="38"/>
      <c r="D15" s="38"/>
      <c r="E15" s="38"/>
      <c r="F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2"/>
      <c r="Q15" s="15" t="s">
        <v>31</v>
      </c>
      <c r="R15" s="18"/>
      <c r="S15" s="15"/>
      <c r="T15" s="15"/>
      <c r="U15" s="15"/>
      <c r="V15" s="15"/>
      <c r="W15" s="15"/>
      <c r="X15" s="15"/>
      <c r="Y15" s="15"/>
      <c r="Z15" s="45"/>
    </row>
    <row r="16" spans="1:26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2"/>
      <c r="Q16" s="25"/>
      <c r="R16" s="116"/>
      <c r="S16" s="25"/>
      <c r="T16" s="25"/>
      <c r="U16" s="25"/>
      <c r="V16" s="25"/>
      <c r="W16" s="25"/>
      <c r="X16" s="25"/>
      <c r="Y16" s="25"/>
      <c r="Z16" s="123"/>
    </row>
    <row r="17" spans="1:26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56" t="s">
        <v>32</v>
      </c>
      <c r="S17" s="12"/>
      <c r="T17" s="12"/>
      <c r="U17" s="12"/>
      <c r="V17" s="15"/>
      <c r="W17" s="15"/>
      <c r="X17" s="15"/>
      <c r="Y17" s="13"/>
      <c r="Z17" s="57"/>
    </row>
    <row r="18" spans="1:26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52" t="s">
        <v>132</v>
      </c>
      <c r="S18" s="12"/>
      <c r="T18" s="12"/>
      <c r="U18" s="12"/>
      <c r="V18" s="15"/>
      <c r="W18" s="15"/>
      <c r="X18" s="15"/>
      <c r="Y18" s="13"/>
      <c r="Z18" s="57"/>
    </row>
    <row r="19" spans="1:26">
      <c r="A19" s="53"/>
      <c r="B19" s="12"/>
      <c r="C19" s="54"/>
      <c r="D19" s="54"/>
      <c r="E19" s="54"/>
      <c r="F19" s="12"/>
      <c r="G19" s="58"/>
      <c r="H19" s="53">
        <v>66969</v>
      </c>
      <c r="I19" s="12"/>
      <c r="J19" s="15"/>
      <c r="K19" s="15"/>
      <c r="L19" s="15"/>
      <c r="M19" s="15"/>
      <c r="N19" s="15"/>
      <c r="O19" s="15"/>
      <c r="P19" s="12"/>
      <c r="Q19" s="12"/>
      <c r="R19" s="59" t="s">
        <v>137</v>
      </c>
      <c r="S19" s="15"/>
      <c r="T19" s="15"/>
      <c r="U19" s="15"/>
      <c r="V19" s="15"/>
      <c r="W19" s="15"/>
      <c r="X19" s="15"/>
      <c r="Y19" s="13"/>
      <c r="Z19" s="57"/>
    </row>
    <row r="20" spans="1:26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2"/>
      <c r="Q20" s="12"/>
      <c r="R20" s="52" t="s">
        <v>136</v>
      </c>
      <c r="S20" s="12"/>
      <c r="T20" s="12"/>
      <c r="U20" s="15"/>
      <c r="V20" s="15"/>
      <c r="W20" s="15"/>
      <c r="X20" s="15"/>
      <c r="Y20" s="13"/>
      <c r="Z20" s="57"/>
    </row>
    <row r="21" spans="1:26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48</v>
      </c>
      <c r="K21" s="61">
        <v>50</v>
      </c>
      <c r="L21" s="61">
        <v>52</v>
      </c>
      <c r="M21" s="61">
        <v>54</v>
      </c>
      <c r="N21" s="61">
        <v>56</v>
      </c>
      <c r="O21" s="61">
        <v>58</v>
      </c>
      <c r="P21" s="62"/>
      <c r="Q21" s="12"/>
      <c r="R21" s="52"/>
      <c r="S21" s="12"/>
      <c r="T21" s="12"/>
      <c r="U21" s="12"/>
      <c r="V21" s="15"/>
      <c r="W21" s="15"/>
      <c r="X21" s="15"/>
      <c r="Y21" s="13"/>
      <c r="Z21" s="57"/>
    </row>
    <row r="22" spans="1:26">
      <c r="A22" s="53"/>
      <c r="B22" s="12"/>
      <c r="C22" s="12"/>
      <c r="D22" s="12"/>
      <c r="E22" s="12"/>
      <c r="F22" s="12"/>
      <c r="G22" s="58"/>
      <c r="H22" s="53" t="s">
        <v>55</v>
      </c>
      <c r="I22" s="60"/>
      <c r="J22" s="61">
        <v>1</v>
      </c>
      <c r="K22" s="61">
        <v>1</v>
      </c>
      <c r="L22" s="61">
        <v>2</v>
      </c>
      <c r="M22" s="61">
        <v>1</v>
      </c>
      <c r="N22" s="61">
        <v>1</v>
      </c>
      <c r="O22" s="61">
        <v>1</v>
      </c>
      <c r="P22" s="62">
        <f>SUM(J22:O22)</f>
        <v>7</v>
      </c>
      <c r="Q22" s="12"/>
      <c r="R22" s="52"/>
      <c r="S22" s="12"/>
      <c r="T22" s="12"/>
      <c r="U22" s="12"/>
      <c r="V22" s="15"/>
      <c r="W22" s="15"/>
      <c r="X22" s="15"/>
      <c r="Y22" s="13"/>
      <c r="Z22" s="57"/>
    </row>
    <row r="23" spans="1:26">
      <c r="A23" s="53"/>
      <c r="B23" s="12"/>
      <c r="C23" s="12"/>
      <c r="D23" s="12"/>
      <c r="E23" s="12"/>
      <c r="F23" s="12"/>
      <c r="G23" s="58"/>
      <c r="H23" s="53" t="s">
        <v>125</v>
      </c>
      <c r="I23" s="60"/>
      <c r="J23" s="61">
        <v>0</v>
      </c>
      <c r="K23" s="61">
        <v>1</v>
      </c>
      <c r="L23" s="63">
        <v>1</v>
      </c>
      <c r="M23" s="61">
        <v>1</v>
      </c>
      <c r="N23" s="61">
        <v>0</v>
      </c>
      <c r="O23" s="61">
        <v>0</v>
      </c>
      <c r="P23" s="63">
        <f>SUM(J23:O23)</f>
        <v>3</v>
      </c>
      <c r="Q23" s="12"/>
      <c r="R23" s="52"/>
      <c r="S23" s="12"/>
      <c r="T23" s="12"/>
      <c r="U23" s="12"/>
      <c r="V23" s="15"/>
      <c r="W23" s="15"/>
      <c r="X23" s="15"/>
      <c r="Y23" s="13"/>
      <c r="Z23" s="57"/>
    </row>
    <row r="24" spans="1:26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</v>
      </c>
      <c r="J24" s="64">
        <v>7.7</v>
      </c>
      <c r="K24" s="15" t="s">
        <v>17</v>
      </c>
      <c r="L24" s="15"/>
      <c r="M24" s="13"/>
      <c r="N24" s="13"/>
      <c r="O24" s="13"/>
      <c r="P24" s="15"/>
      <c r="Q24" s="12"/>
      <c r="R24" s="52"/>
      <c r="S24" s="12"/>
      <c r="T24" s="12"/>
      <c r="U24" s="12"/>
      <c r="V24" s="15"/>
      <c r="W24" s="15"/>
      <c r="X24" s="15"/>
      <c r="Y24" s="13"/>
      <c r="Z24" s="57"/>
    </row>
    <row r="25" spans="1:26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6.7</v>
      </c>
      <c r="K25" s="15" t="s">
        <v>17</v>
      </c>
      <c r="L25" s="15"/>
      <c r="M25" s="15"/>
      <c r="N25" s="15"/>
      <c r="O25" s="15"/>
      <c r="P25" s="12"/>
      <c r="Q25" s="12"/>
      <c r="R25" s="52"/>
      <c r="S25" s="12"/>
      <c r="T25" s="12"/>
      <c r="U25" s="12"/>
      <c r="V25" s="15"/>
      <c r="W25" s="15"/>
      <c r="X25" s="15"/>
      <c r="Y25" s="13"/>
      <c r="Z25" s="57"/>
    </row>
    <row r="26" spans="1:26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139</v>
      </c>
      <c r="K26" s="67"/>
      <c r="L26" s="15"/>
      <c r="M26" s="15"/>
      <c r="N26" s="15"/>
      <c r="O26" s="15"/>
      <c r="P26" s="12"/>
      <c r="Q26" s="12"/>
      <c r="R26" s="68"/>
      <c r="S26" s="25"/>
      <c r="T26" s="25"/>
      <c r="U26" s="25"/>
      <c r="V26" s="25"/>
      <c r="W26" s="25"/>
      <c r="X26" s="25"/>
      <c r="Y26" s="69"/>
      <c r="Z26" s="70"/>
    </row>
    <row r="27" spans="1:26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2" t="s">
        <v>10</v>
      </c>
      <c r="T27" s="1096" t="s">
        <v>25</v>
      </c>
      <c r="U27" s="1096"/>
      <c r="V27" s="1096"/>
      <c r="W27" s="102" t="s">
        <v>11</v>
      </c>
      <c r="X27" s="102" t="s">
        <v>11</v>
      </c>
      <c r="Y27" s="104" t="s">
        <v>16</v>
      </c>
      <c r="Z27" s="105" t="s">
        <v>18</v>
      </c>
    </row>
    <row r="28" spans="1:26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1"/>
      <c r="G28" s="1075"/>
      <c r="H28" s="72">
        <v>48</v>
      </c>
      <c r="I28" s="72">
        <v>50</v>
      </c>
      <c r="J28" s="72">
        <v>52</v>
      </c>
      <c r="K28" s="72">
        <v>54</v>
      </c>
      <c r="L28" s="72">
        <v>56</v>
      </c>
      <c r="M28" s="72">
        <v>58</v>
      </c>
      <c r="N28" s="108"/>
      <c r="O28" s="92"/>
      <c r="P28" s="92"/>
      <c r="Q28" s="92"/>
      <c r="R28" s="92"/>
      <c r="S28" s="103" t="s">
        <v>13</v>
      </c>
      <c r="T28" s="1097"/>
      <c r="U28" s="1097"/>
      <c r="V28" s="1097"/>
      <c r="W28" s="103" t="s">
        <v>14</v>
      </c>
      <c r="X28" s="103" t="s">
        <v>15</v>
      </c>
      <c r="Y28" s="71" t="s">
        <v>17</v>
      </c>
      <c r="Z28" s="109" t="s">
        <v>17</v>
      </c>
    </row>
    <row r="29" spans="1:26">
      <c r="A29" s="1116" t="s">
        <v>138</v>
      </c>
      <c r="B29" s="1118">
        <v>66969</v>
      </c>
      <c r="C29" s="764">
        <v>7</v>
      </c>
      <c r="D29" s="764" t="s">
        <v>78</v>
      </c>
      <c r="E29" s="764"/>
      <c r="F29" s="764"/>
      <c r="G29" s="61" t="s">
        <v>108</v>
      </c>
      <c r="H29" s="61">
        <v>1</v>
      </c>
      <c r="I29" s="61">
        <v>1</v>
      </c>
      <c r="J29" s="61">
        <v>2</v>
      </c>
      <c r="K29" s="61">
        <v>1</v>
      </c>
      <c r="L29" s="61">
        <v>1</v>
      </c>
      <c r="M29" s="61">
        <v>1</v>
      </c>
      <c r="N29" s="63"/>
      <c r="O29" s="61"/>
      <c r="P29" s="61"/>
      <c r="Q29" s="61"/>
      <c r="R29" s="61"/>
      <c r="S29" s="764">
        <f>M29+L29+K29+J29+I29+H29+H30+I30+J30+K30+L30+M30</f>
        <v>10</v>
      </c>
      <c r="T29" s="764">
        <v>1</v>
      </c>
      <c r="U29" s="1116" t="s">
        <v>19</v>
      </c>
      <c r="V29" s="1124">
        <v>116</v>
      </c>
      <c r="W29" s="764">
        <v>116</v>
      </c>
      <c r="X29" s="764">
        <f>W29*S29</f>
        <v>1160</v>
      </c>
      <c r="Y29" s="1126">
        <f>W29*J25</f>
        <v>777.2</v>
      </c>
      <c r="Z29" s="1122">
        <f>W29*J24</f>
        <v>893.2</v>
      </c>
    </row>
    <row r="30" spans="1:26">
      <c r="A30" s="1117"/>
      <c r="B30" s="1119"/>
      <c r="C30" s="765"/>
      <c r="D30" s="765"/>
      <c r="E30" s="765"/>
      <c r="F30" s="765"/>
      <c r="G30" s="91" t="s">
        <v>55</v>
      </c>
      <c r="H30" s="61">
        <v>0</v>
      </c>
      <c r="I30" s="61">
        <v>1</v>
      </c>
      <c r="J30" s="63">
        <v>1</v>
      </c>
      <c r="K30" s="61">
        <v>1</v>
      </c>
      <c r="L30" s="61">
        <v>0</v>
      </c>
      <c r="M30" s="61">
        <v>0</v>
      </c>
      <c r="N30" s="72"/>
      <c r="O30" s="72"/>
      <c r="P30" s="72"/>
      <c r="Q30" s="72"/>
      <c r="R30" s="72"/>
      <c r="S30" s="765"/>
      <c r="T30" s="765"/>
      <c r="U30" s="1138"/>
      <c r="V30" s="1125"/>
      <c r="W30" s="765"/>
      <c r="X30" s="765"/>
      <c r="Y30" s="1127"/>
      <c r="Z30" s="1123"/>
    </row>
    <row r="31" spans="1:26">
      <c r="A31" s="1117"/>
      <c r="B31" s="1119"/>
      <c r="C31" s="77"/>
      <c r="D31" s="77"/>
      <c r="E31" s="77"/>
      <c r="F31" s="77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5"/>
      <c r="Z31" s="76"/>
    </row>
    <row r="32" spans="1:26">
      <c r="A32" s="1117"/>
      <c r="B32" s="1119"/>
      <c r="C32" s="764">
        <v>7</v>
      </c>
      <c r="D32" s="764" t="s">
        <v>61</v>
      </c>
      <c r="E32" s="764"/>
      <c r="F32" s="764"/>
      <c r="G32" s="61" t="s">
        <v>108</v>
      </c>
      <c r="H32" s="61">
        <v>1</v>
      </c>
      <c r="I32" s="61">
        <v>1</v>
      </c>
      <c r="J32" s="61">
        <v>2</v>
      </c>
      <c r="K32" s="61">
        <v>1</v>
      </c>
      <c r="L32" s="61">
        <v>1</v>
      </c>
      <c r="M32" s="61">
        <v>1</v>
      </c>
      <c r="N32" s="63"/>
      <c r="O32" s="61"/>
      <c r="P32" s="61"/>
      <c r="Q32" s="61"/>
      <c r="R32" s="61"/>
      <c r="S32" s="764">
        <f>M32+L32+K32+J32+I32+H32+H33+I33+J33+K33+L33+M33</f>
        <v>10</v>
      </c>
      <c r="T32" s="764">
        <v>117</v>
      </c>
      <c r="U32" s="1116" t="s">
        <v>19</v>
      </c>
      <c r="V32" s="1124">
        <v>271</v>
      </c>
      <c r="W32" s="764">
        <v>155</v>
      </c>
      <c r="X32" s="764">
        <f>W32*S32</f>
        <v>1550</v>
      </c>
      <c r="Y32" s="1126">
        <f>W32*J25</f>
        <v>1038.5</v>
      </c>
      <c r="Z32" s="1122">
        <f>W32*J24</f>
        <v>1193.5</v>
      </c>
    </row>
    <row r="33" spans="1:26">
      <c r="A33" s="1117"/>
      <c r="B33" s="1119"/>
      <c r="C33" s="765"/>
      <c r="D33" s="765"/>
      <c r="E33" s="765"/>
      <c r="F33" s="765"/>
      <c r="G33" s="91" t="s">
        <v>55</v>
      </c>
      <c r="H33" s="61">
        <v>0</v>
      </c>
      <c r="I33" s="61">
        <v>1</v>
      </c>
      <c r="J33" s="63">
        <v>1</v>
      </c>
      <c r="K33" s="61">
        <v>1</v>
      </c>
      <c r="L33" s="61">
        <v>0</v>
      </c>
      <c r="M33" s="61">
        <v>0</v>
      </c>
      <c r="N33" s="72"/>
      <c r="O33" s="72"/>
      <c r="P33" s="72"/>
      <c r="Q33" s="72"/>
      <c r="R33" s="72"/>
      <c r="S33" s="765"/>
      <c r="T33" s="765"/>
      <c r="U33" s="1138"/>
      <c r="V33" s="1125"/>
      <c r="W33" s="765"/>
      <c r="X33" s="765"/>
      <c r="Y33" s="1127"/>
      <c r="Z33" s="1123"/>
    </row>
    <row r="34" spans="1:26">
      <c r="A34" s="1117"/>
      <c r="B34" s="1119"/>
      <c r="C34" s="77"/>
      <c r="D34" s="77"/>
      <c r="E34" s="77"/>
      <c r="F34" s="77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5"/>
      <c r="Z34" s="76"/>
    </row>
    <row r="35" spans="1:26">
      <c r="A35" s="1117"/>
      <c r="B35" s="1119"/>
      <c r="C35" s="764">
        <v>4</v>
      </c>
      <c r="D35" s="764" t="s">
        <v>59</v>
      </c>
      <c r="E35" s="764"/>
      <c r="F35" s="764" t="s">
        <v>133</v>
      </c>
      <c r="G35" s="61" t="s">
        <v>108</v>
      </c>
      <c r="H35" s="61">
        <v>1</v>
      </c>
      <c r="I35" s="61">
        <v>1</v>
      </c>
      <c r="J35" s="61">
        <v>2</v>
      </c>
      <c r="K35" s="61">
        <v>1</v>
      </c>
      <c r="L35" s="61">
        <v>1</v>
      </c>
      <c r="M35" s="61">
        <v>1</v>
      </c>
      <c r="N35" s="63"/>
      <c r="O35" s="61"/>
      <c r="P35" s="61"/>
      <c r="Q35" s="61"/>
      <c r="R35" s="61"/>
      <c r="S35" s="764">
        <f>M35+L35+K35+J35+I35+H35+H36+I36+J36+K36+L36+M36</f>
        <v>10</v>
      </c>
      <c r="T35" s="764">
        <v>272</v>
      </c>
      <c r="U35" s="1116" t="s">
        <v>19</v>
      </c>
      <c r="V35" s="1124">
        <v>1162</v>
      </c>
      <c r="W35" s="764">
        <v>891</v>
      </c>
      <c r="X35" s="764">
        <f>W35*S35</f>
        <v>8910</v>
      </c>
      <c r="Y35" s="1126">
        <f>W35*J25</f>
        <v>5969.7</v>
      </c>
      <c r="Z35" s="1122">
        <f>W35*J24</f>
        <v>6860.7</v>
      </c>
    </row>
    <row r="36" spans="1:26">
      <c r="A36" s="1117"/>
      <c r="B36" s="1119"/>
      <c r="C36" s="765"/>
      <c r="D36" s="765"/>
      <c r="E36" s="765"/>
      <c r="F36" s="765"/>
      <c r="G36" s="91" t="s">
        <v>55</v>
      </c>
      <c r="H36" s="61">
        <v>0</v>
      </c>
      <c r="I36" s="61">
        <v>1</v>
      </c>
      <c r="J36" s="63">
        <v>1</v>
      </c>
      <c r="K36" s="61">
        <v>1</v>
      </c>
      <c r="L36" s="61">
        <v>0</v>
      </c>
      <c r="M36" s="61">
        <v>0</v>
      </c>
      <c r="N36" s="72"/>
      <c r="O36" s="72"/>
      <c r="P36" s="72"/>
      <c r="Q36" s="72"/>
      <c r="R36" s="72"/>
      <c r="S36" s="765"/>
      <c r="T36" s="765"/>
      <c r="U36" s="1138"/>
      <c r="V36" s="1125"/>
      <c r="W36" s="765"/>
      <c r="X36" s="765"/>
      <c r="Y36" s="1127"/>
      <c r="Z36" s="1123"/>
    </row>
    <row r="37" spans="1:26">
      <c r="A37" s="1117"/>
      <c r="B37" s="1119"/>
      <c r="C37" s="77"/>
      <c r="D37" s="77"/>
      <c r="E37" s="77"/>
      <c r="F37" s="77"/>
      <c r="G37" s="77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74"/>
      <c r="W37" s="72"/>
      <c r="X37" s="72"/>
      <c r="Y37" s="75"/>
      <c r="Z37" s="76"/>
    </row>
    <row r="38" spans="1:26">
      <c r="A38" s="1117"/>
      <c r="B38" s="1119"/>
      <c r="C38" s="764">
        <v>1</v>
      </c>
      <c r="D38" s="1053" t="s">
        <v>56</v>
      </c>
      <c r="E38" s="764"/>
      <c r="F38" s="764"/>
      <c r="G38" s="61" t="s">
        <v>108</v>
      </c>
      <c r="H38" s="61">
        <v>1</v>
      </c>
      <c r="I38" s="61">
        <v>1</v>
      </c>
      <c r="J38" s="61">
        <v>2</v>
      </c>
      <c r="K38" s="61">
        <v>1</v>
      </c>
      <c r="L38" s="61">
        <v>1</v>
      </c>
      <c r="M38" s="61">
        <v>1</v>
      </c>
      <c r="N38" s="63"/>
      <c r="O38" s="61"/>
      <c r="P38" s="61"/>
      <c r="Q38" s="61"/>
      <c r="R38" s="61"/>
      <c r="S38" s="764">
        <f>M38+L38+K38+J38+I38+H38+H39+I39+J39+K39+L39+M39</f>
        <v>10</v>
      </c>
      <c r="T38" s="764">
        <v>1223</v>
      </c>
      <c r="U38" s="1116" t="s">
        <v>19</v>
      </c>
      <c r="V38" s="1124">
        <v>1752</v>
      </c>
      <c r="W38" s="764">
        <v>530</v>
      </c>
      <c r="X38" s="764">
        <f>W38*S38</f>
        <v>5300</v>
      </c>
      <c r="Y38" s="1126">
        <f>W38*J25</f>
        <v>3551</v>
      </c>
      <c r="Z38" s="1122">
        <f>W38*J24</f>
        <v>4081</v>
      </c>
    </row>
    <row r="39" spans="1:26">
      <c r="A39" s="1117"/>
      <c r="B39" s="1119"/>
      <c r="C39" s="765"/>
      <c r="D39" s="1068"/>
      <c r="E39" s="765"/>
      <c r="F39" s="765"/>
      <c r="G39" s="91" t="s">
        <v>55</v>
      </c>
      <c r="H39" s="61">
        <v>0</v>
      </c>
      <c r="I39" s="61">
        <v>1</v>
      </c>
      <c r="J39" s="63">
        <v>1</v>
      </c>
      <c r="K39" s="61">
        <v>1</v>
      </c>
      <c r="L39" s="61">
        <v>0</v>
      </c>
      <c r="M39" s="61">
        <v>0</v>
      </c>
      <c r="N39" s="72"/>
      <c r="O39" s="72"/>
      <c r="P39" s="72"/>
      <c r="Q39" s="72"/>
      <c r="R39" s="72"/>
      <c r="S39" s="765"/>
      <c r="T39" s="765"/>
      <c r="U39" s="1138"/>
      <c r="V39" s="1125"/>
      <c r="W39" s="765"/>
      <c r="X39" s="765"/>
      <c r="Y39" s="1127"/>
      <c r="Z39" s="1123"/>
    </row>
    <row r="40" spans="1:26">
      <c r="A40" s="1117"/>
      <c r="B40" s="1119"/>
      <c r="C40" s="77"/>
      <c r="D40" s="77"/>
      <c r="E40" s="77"/>
      <c r="F40" s="77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74"/>
      <c r="W40" s="72"/>
      <c r="X40" s="72"/>
      <c r="Y40" s="75"/>
      <c r="Z40" s="76"/>
    </row>
    <row r="41" spans="1:26">
      <c r="A41" s="1117"/>
      <c r="B41" s="1119"/>
      <c r="C41" s="764">
        <v>1</v>
      </c>
      <c r="D41" s="764" t="s">
        <v>114</v>
      </c>
      <c r="E41" s="764"/>
      <c r="F41" s="764"/>
      <c r="G41" s="61" t="s">
        <v>108</v>
      </c>
      <c r="H41" s="61">
        <v>1</v>
      </c>
      <c r="I41" s="61">
        <v>1</v>
      </c>
      <c r="J41" s="61">
        <v>2</v>
      </c>
      <c r="K41" s="61">
        <v>1</v>
      </c>
      <c r="L41" s="61">
        <v>1</v>
      </c>
      <c r="M41" s="61">
        <v>1</v>
      </c>
      <c r="N41" s="63"/>
      <c r="O41" s="61"/>
      <c r="P41" s="61"/>
      <c r="Q41" s="61"/>
      <c r="R41" s="61"/>
      <c r="S41" s="764">
        <f>M41+L41+K41+J41+I41+H41+H42+I42+J42+K42+L42+M42</f>
        <v>10</v>
      </c>
      <c r="T41" s="764">
        <v>1753</v>
      </c>
      <c r="U41" s="1116" t="s">
        <v>19</v>
      </c>
      <c r="V41" s="1124">
        <v>3352</v>
      </c>
      <c r="W41" s="764">
        <v>1600</v>
      </c>
      <c r="X41" s="764">
        <f>W41*S41</f>
        <v>16000</v>
      </c>
      <c r="Y41" s="1126">
        <f>W41*J25</f>
        <v>10720</v>
      </c>
      <c r="Z41" s="1122">
        <f>W41*J24</f>
        <v>12320</v>
      </c>
    </row>
    <row r="42" spans="1:26">
      <c r="A42" s="1117"/>
      <c r="B42" s="1119"/>
      <c r="C42" s="765"/>
      <c r="D42" s="765"/>
      <c r="E42" s="765"/>
      <c r="F42" s="765"/>
      <c r="G42" s="91" t="s">
        <v>55</v>
      </c>
      <c r="H42" s="61">
        <v>0</v>
      </c>
      <c r="I42" s="61">
        <v>1</v>
      </c>
      <c r="J42" s="63">
        <v>1</v>
      </c>
      <c r="K42" s="61">
        <v>1</v>
      </c>
      <c r="L42" s="61">
        <v>0</v>
      </c>
      <c r="M42" s="61">
        <v>0</v>
      </c>
      <c r="N42" s="72"/>
      <c r="O42" s="72"/>
      <c r="P42" s="72"/>
      <c r="Q42" s="72"/>
      <c r="R42" s="72"/>
      <c r="S42" s="765"/>
      <c r="T42" s="765"/>
      <c r="U42" s="1138"/>
      <c r="V42" s="1125"/>
      <c r="W42" s="765"/>
      <c r="X42" s="765"/>
      <c r="Y42" s="1127"/>
      <c r="Z42" s="1123"/>
    </row>
    <row r="43" spans="1:26">
      <c r="A43" s="1138"/>
      <c r="B43" s="1152"/>
      <c r="C43" s="77"/>
      <c r="D43" s="77"/>
      <c r="E43" s="77"/>
      <c r="F43" s="77"/>
      <c r="G43" s="77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4" t="s">
        <v>83</v>
      </c>
      <c r="W43" s="72">
        <f>SUM(W29:W42)</f>
        <v>3292</v>
      </c>
      <c r="X43" s="72">
        <f>SUM(X29:X42)</f>
        <v>32920</v>
      </c>
      <c r="Y43" s="75">
        <f>SUM(Y29:Y42)</f>
        <v>22056.400000000001</v>
      </c>
      <c r="Z43" s="76">
        <f>SUM(Z29:Z42)</f>
        <v>25348.400000000001</v>
      </c>
    </row>
    <row r="44" spans="1:26">
      <c r="A44" s="145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/>
      <c r="V44" s="60"/>
      <c r="W44" s="140"/>
      <c r="X44" s="140"/>
      <c r="Y44" s="142"/>
      <c r="Z44" s="143"/>
    </row>
    <row r="45" spans="1:26">
      <c r="A45" s="145"/>
      <c r="B45" s="139"/>
      <c r="C45" s="140"/>
      <c r="D45" s="140"/>
      <c r="E45" s="140"/>
      <c r="F45" s="140" t="s">
        <v>140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1"/>
      <c r="V45" s="60"/>
      <c r="W45" s="140"/>
      <c r="X45" s="140"/>
      <c r="Y45" s="142"/>
      <c r="Z45" s="143"/>
    </row>
    <row r="46" spans="1:26">
      <c r="A46" s="99" t="s">
        <v>48</v>
      </c>
      <c r="B46" s="100" t="s">
        <v>49</v>
      </c>
      <c r="C46" s="100" t="s">
        <v>50</v>
      </c>
      <c r="D46" s="101" t="s">
        <v>52</v>
      </c>
      <c r="E46" s="101"/>
      <c r="F46" s="101"/>
      <c r="G46" s="1075" t="s">
        <v>9</v>
      </c>
      <c r="H46" s="1076" t="s">
        <v>24</v>
      </c>
      <c r="I46" s="1076"/>
      <c r="J46" s="1076"/>
      <c r="K46" s="1076"/>
      <c r="L46" s="1076"/>
      <c r="M46" s="1076"/>
      <c r="N46" s="1076"/>
      <c r="O46" s="1076"/>
      <c r="P46" s="1076"/>
      <c r="Q46" s="1076"/>
      <c r="R46" s="1077"/>
      <c r="S46" s="92" t="s">
        <v>10</v>
      </c>
      <c r="T46" s="1097" t="s">
        <v>25</v>
      </c>
      <c r="U46" s="1097"/>
      <c r="V46" s="1097"/>
      <c r="W46" s="92" t="s">
        <v>11</v>
      </c>
      <c r="X46" s="92" t="s">
        <v>11</v>
      </c>
      <c r="Y46" s="72" t="s">
        <v>16</v>
      </c>
      <c r="Z46" s="72" t="s">
        <v>18</v>
      </c>
    </row>
    <row r="47" spans="1:26">
      <c r="A47" s="106" t="s">
        <v>12</v>
      </c>
      <c r="B47" s="107" t="s">
        <v>12</v>
      </c>
      <c r="C47" s="107" t="s">
        <v>51</v>
      </c>
      <c r="D47" s="101" t="s">
        <v>53</v>
      </c>
      <c r="E47" s="101"/>
      <c r="F47" s="101"/>
      <c r="G47" s="1075"/>
      <c r="H47" s="72">
        <v>48</v>
      </c>
      <c r="I47" s="72">
        <v>50</v>
      </c>
      <c r="J47" s="72">
        <v>52</v>
      </c>
      <c r="K47" s="72">
        <v>54</v>
      </c>
      <c r="L47" s="72">
        <v>56</v>
      </c>
      <c r="M47" s="72">
        <v>58</v>
      </c>
      <c r="N47" s="108"/>
      <c r="O47" s="92"/>
      <c r="P47" s="92"/>
      <c r="Q47" s="92"/>
      <c r="R47" s="92"/>
      <c r="S47" s="92" t="s">
        <v>13</v>
      </c>
      <c r="T47" s="1097"/>
      <c r="U47" s="1097"/>
      <c r="V47" s="1097"/>
      <c r="W47" s="92" t="s">
        <v>14</v>
      </c>
      <c r="X47" s="92" t="s">
        <v>15</v>
      </c>
      <c r="Y47" s="72" t="s">
        <v>17</v>
      </c>
      <c r="Z47" s="72" t="s">
        <v>17</v>
      </c>
    </row>
    <row r="48" spans="1:26">
      <c r="A48" s="1155" t="s">
        <v>138</v>
      </c>
      <c r="B48" s="1156">
        <v>66969</v>
      </c>
      <c r="C48" s="759">
        <v>1</v>
      </c>
      <c r="D48" s="759" t="s">
        <v>117</v>
      </c>
      <c r="E48" s="759"/>
      <c r="F48" s="759" t="s">
        <v>133</v>
      </c>
      <c r="G48" s="759" t="s">
        <v>108</v>
      </c>
      <c r="H48" s="61">
        <v>60</v>
      </c>
      <c r="I48" s="61"/>
      <c r="J48" s="61"/>
      <c r="K48" s="61"/>
      <c r="L48" s="61"/>
      <c r="M48" s="61"/>
      <c r="N48" s="63"/>
      <c r="O48" s="61"/>
      <c r="P48" s="61"/>
      <c r="Q48" s="61"/>
      <c r="R48" s="61"/>
      <c r="S48" s="61">
        <v>10</v>
      </c>
      <c r="T48" s="61">
        <v>1163</v>
      </c>
      <c r="U48" s="146" t="s">
        <v>19</v>
      </c>
      <c r="V48" s="63">
        <v>1168</v>
      </c>
      <c r="W48" s="61">
        <v>6</v>
      </c>
      <c r="X48" s="61">
        <f t="shared" ref="X48:X57" si="0">W48*S48</f>
        <v>60</v>
      </c>
      <c r="Y48" s="147">
        <v>42</v>
      </c>
      <c r="Z48" s="147">
        <v>46.2</v>
      </c>
    </row>
    <row r="49" spans="1:26">
      <c r="A49" s="1155"/>
      <c r="B49" s="1156"/>
      <c r="C49" s="759"/>
      <c r="D49" s="759"/>
      <c r="E49" s="759"/>
      <c r="F49" s="759"/>
      <c r="G49" s="759"/>
      <c r="H49" s="61"/>
      <c r="I49" s="61">
        <v>60</v>
      </c>
      <c r="J49" s="63"/>
      <c r="K49" s="61"/>
      <c r="L49" s="61"/>
      <c r="M49" s="61"/>
      <c r="N49" s="72"/>
      <c r="O49" s="72"/>
      <c r="P49" s="72"/>
      <c r="Q49" s="72"/>
      <c r="R49" s="72"/>
      <c r="S49" s="61">
        <v>10</v>
      </c>
      <c r="T49" s="61">
        <v>1169</v>
      </c>
      <c r="U49" s="146"/>
      <c r="V49" s="63">
        <v>1174</v>
      </c>
      <c r="W49" s="61">
        <v>6</v>
      </c>
      <c r="X49" s="61">
        <f t="shared" si="0"/>
        <v>60</v>
      </c>
      <c r="Y49" s="147">
        <v>42</v>
      </c>
      <c r="Z49" s="147">
        <v>46.2</v>
      </c>
    </row>
    <row r="50" spans="1:26">
      <c r="A50" s="1155"/>
      <c r="B50" s="1156"/>
      <c r="C50" s="759"/>
      <c r="D50" s="759"/>
      <c r="E50" s="759"/>
      <c r="F50" s="759"/>
      <c r="G50" s="759"/>
      <c r="H50" s="72"/>
      <c r="I50" s="72"/>
      <c r="J50" s="72">
        <v>120</v>
      </c>
      <c r="K50" s="72"/>
      <c r="L50" s="72"/>
      <c r="M50" s="72"/>
      <c r="N50" s="72"/>
      <c r="O50" s="72"/>
      <c r="P50" s="72"/>
      <c r="Q50" s="72"/>
      <c r="R50" s="72"/>
      <c r="S50" s="61">
        <v>10</v>
      </c>
      <c r="T50" s="72">
        <v>1175</v>
      </c>
      <c r="U50" s="73"/>
      <c r="V50" s="92">
        <v>1186</v>
      </c>
      <c r="W50" s="72">
        <v>12</v>
      </c>
      <c r="X50" s="61">
        <f t="shared" si="0"/>
        <v>120</v>
      </c>
      <c r="Y50" s="147">
        <v>80.400000000000006</v>
      </c>
      <c r="Z50" s="147">
        <v>92.4</v>
      </c>
    </row>
    <row r="51" spans="1:26">
      <c r="A51" s="1155"/>
      <c r="B51" s="1156"/>
      <c r="C51" s="759"/>
      <c r="D51" s="759"/>
      <c r="E51" s="759"/>
      <c r="F51" s="759"/>
      <c r="G51" s="759"/>
      <c r="H51" s="61"/>
      <c r="I51" s="61"/>
      <c r="J51" s="61"/>
      <c r="K51" s="61">
        <v>60</v>
      </c>
      <c r="L51" s="61"/>
      <c r="M51" s="61"/>
      <c r="N51" s="63"/>
      <c r="O51" s="61"/>
      <c r="P51" s="61"/>
      <c r="Q51" s="61"/>
      <c r="R51" s="61"/>
      <c r="S51" s="61">
        <v>10</v>
      </c>
      <c r="T51" s="61">
        <v>1187</v>
      </c>
      <c r="U51" s="148"/>
      <c r="V51" s="144">
        <v>1192</v>
      </c>
      <c r="W51" s="61">
        <v>6</v>
      </c>
      <c r="X51" s="61">
        <f t="shared" si="0"/>
        <v>60</v>
      </c>
      <c r="Y51" s="147">
        <v>42</v>
      </c>
      <c r="Z51" s="147">
        <v>46.2</v>
      </c>
    </row>
    <row r="52" spans="1:26">
      <c r="A52" s="1155"/>
      <c r="B52" s="1156"/>
      <c r="C52" s="759"/>
      <c r="D52" s="759"/>
      <c r="E52" s="759"/>
      <c r="F52" s="759"/>
      <c r="G52" s="759"/>
      <c r="H52" s="61"/>
      <c r="I52" s="61"/>
      <c r="J52" s="63"/>
      <c r="K52" s="61"/>
      <c r="L52" s="61">
        <v>60</v>
      </c>
      <c r="M52" s="61"/>
      <c r="N52" s="72"/>
      <c r="O52" s="72"/>
      <c r="P52" s="72"/>
      <c r="Q52" s="72"/>
      <c r="R52" s="72"/>
      <c r="S52" s="61">
        <v>10</v>
      </c>
      <c r="T52" s="61">
        <v>1193</v>
      </c>
      <c r="U52" s="148"/>
      <c r="V52" s="144">
        <v>1198</v>
      </c>
      <c r="W52" s="61">
        <v>6</v>
      </c>
      <c r="X52" s="61">
        <f t="shared" si="0"/>
        <v>60</v>
      </c>
      <c r="Y52" s="147">
        <v>42</v>
      </c>
      <c r="Z52" s="147">
        <v>46.2</v>
      </c>
    </row>
    <row r="53" spans="1:26">
      <c r="A53" s="1155"/>
      <c r="B53" s="1156"/>
      <c r="C53" s="759"/>
      <c r="D53" s="759"/>
      <c r="E53" s="759"/>
      <c r="F53" s="759"/>
      <c r="G53" s="759"/>
      <c r="H53" s="72"/>
      <c r="I53" s="72"/>
      <c r="J53" s="72"/>
      <c r="K53" s="72"/>
      <c r="L53" s="72"/>
      <c r="M53" s="72">
        <v>60</v>
      </c>
      <c r="N53" s="72"/>
      <c r="O53" s="72"/>
      <c r="P53" s="72"/>
      <c r="Q53" s="72"/>
      <c r="R53" s="72"/>
      <c r="S53" s="61">
        <v>10</v>
      </c>
      <c r="T53" s="72">
        <v>1199</v>
      </c>
      <c r="U53" s="148"/>
      <c r="V53" s="73">
        <v>1204</v>
      </c>
      <c r="W53" s="72">
        <v>6</v>
      </c>
      <c r="X53" s="61">
        <f t="shared" si="0"/>
        <v>60</v>
      </c>
      <c r="Y53" s="147">
        <v>42</v>
      </c>
      <c r="Z53" s="147">
        <v>46.2</v>
      </c>
    </row>
    <row r="54" spans="1:26">
      <c r="A54" s="1155"/>
      <c r="B54" s="1156"/>
      <c r="C54" s="759"/>
      <c r="D54" s="759"/>
      <c r="E54" s="759"/>
      <c r="F54" s="759"/>
      <c r="G54" s="759"/>
      <c r="H54" s="61"/>
      <c r="I54" s="61"/>
      <c r="J54" s="61"/>
      <c r="K54" s="61"/>
      <c r="L54" s="61"/>
      <c r="M54" s="61"/>
      <c r="N54" s="63"/>
      <c r="O54" s="61"/>
      <c r="P54" s="61"/>
      <c r="Q54" s="61"/>
      <c r="R54" s="61"/>
      <c r="S54" s="61"/>
      <c r="T54" s="61"/>
      <c r="U54" s="146" t="s">
        <v>19</v>
      </c>
      <c r="V54" s="63"/>
      <c r="W54" s="61"/>
      <c r="X54" s="61">
        <f t="shared" si="0"/>
        <v>0</v>
      </c>
      <c r="Y54" s="147"/>
      <c r="Z54" s="147"/>
    </row>
    <row r="55" spans="1:26">
      <c r="A55" s="1155"/>
      <c r="B55" s="1156"/>
      <c r="C55" s="759"/>
      <c r="D55" s="759"/>
      <c r="E55" s="759"/>
      <c r="F55" s="759"/>
      <c r="G55" s="759" t="s">
        <v>55</v>
      </c>
      <c r="H55" s="61"/>
      <c r="I55" s="61">
        <v>60</v>
      </c>
      <c r="J55" s="63"/>
      <c r="K55" s="61"/>
      <c r="L55" s="61"/>
      <c r="M55" s="61"/>
      <c r="N55" s="72"/>
      <c r="O55" s="72"/>
      <c r="P55" s="72"/>
      <c r="Q55" s="72"/>
      <c r="R55" s="72"/>
      <c r="S55" s="61">
        <v>10</v>
      </c>
      <c r="T55" s="61">
        <v>1205</v>
      </c>
      <c r="U55" s="146"/>
      <c r="V55" s="63">
        <v>1210</v>
      </c>
      <c r="W55" s="72">
        <v>6</v>
      </c>
      <c r="X55" s="61">
        <f t="shared" si="0"/>
        <v>60</v>
      </c>
      <c r="Y55" s="147">
        <v>42</v>
      </c>
      <c r="Z55" s="147">
        <v>46.2</v>
      </c>
    </row>
    <row r="56" spans="1:26">
      <c r="A56" s="1155"/>
      <c r="B56" s="1156"/>
      <c r="C56" s="759"/>
      <c r="D56" s="759"/>
      <c r="E56" s="759"/>
      <c r="F56" s="759"/>
      <c r="G56" s="759"/>
      <c r="H56" s="72"/>
      <c r="I56" s="72"/>
      <c r="J56" s="72">
        <v>60</v>
      </c>
      <c r="K56" s="72"/>
      <c r="L56" s="72"/>
      <c r="M56" s="72"/>
      <c r="N56" s="72"/>
      <c r="O56" s="72"/>
      <c r="P56" s="72"/>
      <c r="Q56" s="72"/>
      <c r="R56" s="72"/>
      <c r="S56" s="61">
        <v>10</v>
      </c>
      <c r="T56" s="72">
        <v>1211</v>
      </c>
      <c r="U56" s="73"/>
      <c r="V56" s="92">
        <v>1216</v>
      </c>
      <c r="W56" s="72">
        <v>6</v>
      </c>
      <c r="X56" s="61">
        <f t="shared" si="0"/>
        <v>60</v>
      </c>
      <c r="Y56" s="147">
        <v>42</v>
      </c>
      <c r="Z56" s="147">
        <v>46.2</v>
      </c>
    </row>
    <row r="57" spans="1:26">
      <c r="A57" s="1155"/>
      <c r="B57" s="1156"/>
      <c r="C57" s="759"/>
      <c r="D57" s="759"/>
      <c r="E57" s="759"/>
      <c r="F57" s="759"/>
      <c r="G57" s="759"/>
      <c r="H57" s="61"/>
      <c r="I57" s="61"/>
      <c r="J57" s="61"/>
      <c r="K57" s="61">
        <v>60</v>
      </c>
      <c r="L57" s="61"/>
      <c r="M57" s="61"/>
      <c r="N57" s="63"/>
      <c r="O57" s="61"/>
      <c r="P57" s="61"/>
      <c r="Q57" s="61"/>
      <c r="R57" s="61"/>
      <c r="S57" s="61">
        <v>10</v>
      </c>
      <c r="T57" s="61">
        <v>1217</v>
      </c>
      <c r="U57" s="144"/>
      <c r="V57" s="63">
        <v>1222</v>
      </c>
      <c r="W57" s="72">
        <v>6</v>
      </c>
      <c r="X57" s="61">
        <f t="shared" si="0"/>
        <v>60</v>
      </c>
      <c r="Y57" s="147">
        <v>42</v>
      </c>
      <c r="Z57" s="147">
        <v>46.2</v>
      </c>
    </row>
    <row r="58" spans="1:26">
      <c r="A58" s="145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60"/>
      <c r="W58" s="140">
        <f>SUM(W48:W57)</f>
        <v>60</v>
      </c>
      <c r="X58" s="140">
        <f>SUM(X48:X57)</f>
        <v>600</v>
      </c>
      <c r="Y58" s="142">
        <f>SUM(Y48:Y57)</f>
        <v>416.4</v>
      </c>
      <c r="Z58" s="143">
        <f>SUM(Z48:Z57)</f>
        <v>461.99999999999994</v>
      </c>
    </row>
    <row r="59" spans="1:26">
      <c r="A59" s="82"/>
      <c r="B59" s="82"/>
      <c r="C59" s="82"/>
      <c r="D59" s="82"/>
      <c r="E59" s="137"/>
      <c r="F59" s="137"/>
      <c r="G59" s="137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3.25" customHeight="1">
      <c r="A60" s="138"/>
      <c r="B60" s="139"/>
      <c r="C60" s="138"/>
      <c r="D60" s="138"/>
      <c r="E60" s="136"/>
      <c r="F60" s="126"/>
      <c r="G60" s="77"/>
      <c r="H60" s="784" t="s">
        <v>82</v>
      </c>
      <c r="I60" s="785"/>
      <c r="J60" s="786"/>
      <c r="K60" s="72"/>
      <c r="L60" s="72"/>
      <c r="M60" s="72"/>
      <c r="N60" s="787" t="s">
        <v>141</v>
      </c>
      <c r="O60" s="72"/>
      <c r="P60" s="72"/>
      <c r="Q60" s="72"/>
      <c r="R60" s="140"/>
      <c r="S60" s="140"/>
      <c r="T60" s="140"/>
      <c r="U60" s="141"/>
      <c r="V60" s="60"/>
      <c r="W60" s="140"/>
      <c r="X60" s="140"/>
      <c r="Y60" s="142"/>
      <c r="Z60" s="143"/>
    </row>
    <row r="61" spans="1:26">
      <c r="A61" s="82" t="s">
        <v>42</v>
      </c>
      <c r="B61" s="82"/>
      <c r="C61" s="120">
        <f>P74</f>
        <v>33520</v>
      </c>
      <c r="D61" s="82" t="s">
        <v>15</v>
      </c>
      <c r="E61" s="134"/>
      <c r="F61" s="128"/>
      <c r="G61" s="128"/>
      <c r="H61" s="72">
        <v>48</v>
      </c>
      <c r="I61" s="72">
        <v>50</v>
      </c>
      <c r="J61" s="72">
        <v>52</v>
      </c>
      <c r="K61" s="72">
        <v>54</v>
      </c>
      <c r="L61" s="72">
        <v>56</v>
      </c>
      <c r="M61" s="72">
        <v>58</v>
      </c>
      <c r="N61" s="788"/>
      <c r="O61" s="61" t="s">
        <v>121</v>
      </c>
      <c r="P61" s="1140" t="s">
        <v>122</v>
      </c>
      <c r="Q61" s="1140"/>
      <c r="R61" s="84"/>
      <c r="S61" s="84"/>
      <c r="T61" s="84"/>
      <c r="U61" s="84"/>
      <c r="V61" s="84"/>
      <c r="W61" s="84"/>
      <c r="X61" s="84"/>
      <c r="Y61" s="82"/>
      <c r="Z61" s="82"/>
    </row>
    <row r="62" spans="1:26">
      <c r="A62" s="82"/>
      <c r="B62" s="82"/>
      <c r="C62" s="120"/>
      <c r="D62" s="82"/>
      <c r="E62" s="764">
        <v>1</v>
      </c>
      <c r="F62" s="764" t="s">
        <v>114</v>
      </c>
      <c r="G62" s="61" t="s">
        <v>108</v>
      </c>
      <c r="H62" s="72">
        <v>5245</v>
      </c>
      <c r="I62" s="72">
        <v>5245</v>
      </c>
      <c r="J62" s="72">
        <v>10490</v>
      </c>
      <c r="K62" s="72">
        <v>5245</v>
      </c>
      <c r="L62" s="72">
        <v>5245</v>
      </c>
      <c r="M62" s="72">
        <v>5245</v>
      </c>
      <c r="N62" s="129">
        <f t="shared" ref="N62:N73" si="1">SUM(H62:M62)</f>
        <v>36715</v>
      </c>
      <c r="O62" s="764">
        <f>N62+N63</f>
        <v>52450</v>
      </c>
      <c r="P62" s="1141">
        <v>16000</v>
      </c>
      <c r="Q62" s="1142"/>
      <c r="R62" s="84"/>
      <c r="S62" s="84"/>
      <c r="T62" s="84"/>
      <c r="U62" s="84"/>
      <c r="V62" s="84"/>
      <c r="W62" s="84"/>
      <c r="X62" s="84"/>
      <c r="Y62" s="82"/>
      <c r="Z62" s="82"/>
    </row>
    <row r="63" spans="1:26">
      <c r="A63" s="82"/>
      <c r="B63" s="82"/>
      <c r="C63" s="120"/>
      <c r="D63" s="82"/>
      <c r="E63" s="765"/>
      <c r="F63" s="765"/>
      <c r="G63" s="91" t="s">
        <v>55</v>
      </c>
      <c r="H63" s="72">
        <v>0</v>
      </c>
      <c r="I63" s="72">
        <v>5245</v>
      </c>
      <c r="J63" s="72">
        <v>5245</v>
      </c>
      <c r="K63" s="72">
        <v>5245</v>
      </c>
      <c r="L63" s="72">
        <v>0</v>
      </c>
      <c r="M63" s="72">
        <v>0</v>
      </c>
      <c r="N63" s="129">
        <f t="shared" si="1"/>
        <v>15735</v>
      </c>
      <c r="O63" s="765"/>
      <c r="P63" s="1143"/>
      <c r="Q63" s="1144"/>
      <c r="R63" s="84"/>
      <c r="S63" s="84"/>
      <c r="T63" s="84"/>
      <c r="U63" s="84"/>
      <c r="V63" s="84"/>
      <c r="W63" s="84"/>
      <c r="X63" s="84"/>
      <c r="Y63" s="82"/>
      <c r="Z63" s="82"/>
    </row>
    <row r="64" spans="1:26">
      <c r="A64" s="82"/>
      <c r="B64" s="82"/>
      <c r="C64" s="120"/>
      <c r="D64" s="82"/>
      <c r="E64" s="764">
        <v>1</v>
      </c>
      <c r="F64" s="764" t="s">
        <v>56</v>
      </c>
      <c r="G64" s="61" t="s">
        <v>108</v>
      </c>
      <c r="H64" s="72">
        <v>530</v>
      </c>
      <c r="I64" s="72">
        <v>1060</v>
      </c>
      <c r="J64" s="72">
        <v>530</v>
      </c>
      <c r="K64" s="72">
        <v>530</v>
      </c>
      <c r="L64" s="72">
        <v>530</v>
      </c>
      <c r="M64" s="72">
        <v>530</v>
      </c>
      <c r="N64" s="129">
        <f t="shared" si="1"/>
        <v>3710</v>
      </c>
      <c r="O64" s="764">
        <f>N64+N65</f>
        <v>5300</v>
      </c>
      <c r="P64" s="1141">
        <f>O64</f>
        <v>5300</v>
      </c>
      <c r="Q64" s="1142"/>
      <c r="R64" s="84"/>
      <c r="S64" s="84"/>
      <c r="T64" s="84"/>
      <c r="U64" s="84"/>
      <c r="V64" s="84"/>
      <c r="W64" s="84"/>
      <c r="X64" s="84"/>
      <c r="Y64" s="82"/>
      <c r="Z64" s="82"/>
    </row>
    <row r="65" spans="1:26">
      <c r="A65" s="82"/>
      <c r="B65" s="82"/>
      <c r="C65" s="120"/>
      <c r="D65" s="82"/>
      <c r="E65" s="765"/>
      <c r="F65" s="765"/>
      <c r="G65" s="91" t="s">
        <v>55</v>
      </c>
      <c r="H65" s="72">
        <v>0</v>
      </c>
      <c r="I65" s="72">
        <v>530</v>
      </c>
      <c r="J65" s="72">
        <v>530</v>
      </c>
      <c r="K65" s="72">
        <v>530</v>
      </c>
      <c r="L65" s="104">
        <v>0</v>
      </c>
      <c r="M65" s="72">
        <v>0</v>
      </c>
      <c r="N65" s="129">
        <f t="shared" si="1"/>
        <v>1590</v>
      </c>
      <c r="O65" s="765"/>
      <c r="P65" s="1143"/>
      <c r="Q65" s="1144"/>
      <c r="R65" s="84"/>
      <c r="S65" s="84"/>
      <c r="T65" s="84"/>
      <c r="U65" s="84"/>
      <c r="V65" s="84"/>
      <c r="W65" s="84"/>
      <c r="X65" s="84"/>
      <c r="Y65" s="82"/>
      <c r="Z65" s="82"/>
    </row>
    <row r="66" spans="1:26">
      <c r="A66" s="82" t="s">
        <v>21</v>
      </c>
      <c r="B66" s="82"/>
      <c r="C66" s="85">
        <f>Y58+Y43</f>
        <v>22472.800000000003</v>
      </c>
      <c r="D66" s="82" t="s">
        <v>22</v>
      </c>
      <c r="E66" s="759">
        <v>1</v>
      </c>
      <c r="F66" s="764" t="s">
        <v>117</v>
      </c>
      <c r="G66" s="61" t="s">
        <v>108</v>
      </c>
      <c r="H66" s="61">
        <v>60</v>
      </c>
      <c r="I66" s="61">
        <v>60</v>
      </c>
      <c r="J66" s="61">
        <v>120</v>
      </c>
      <c r="K66" s="61">
        <v>60</v>
      </c>
      <c r="L66" s="61">
        <v>60</v>
      </c>
      <c r="M66" s="61">
        <v>60</v>
      </c>
      <c r="N66" s="61">
        <f t="shared" si="1"/>
        <v>420</v>
      </c>
      <c r="O66" s="764">
        <f>N66+N67</f>
        <v>600</v>
      </c>
      <c r="P66" s="1141">
        <f>O66</f>
        <v>600</v>
      </c>
      <c r="Q66" s="1142"/>
      <c r="R66" s="84"/>
      <c r="S66" s="84"/>
      <c r="T66" s="84"/>
      <c r="U66" s="84"/>
      <c r="V66" s="84"/>
      <c r="W66" s="84"/>
      <c r="X66" s="84"/>
      <c r="Y66" s="82"/>
      <c r="Z66" s="82"/>
    </row>
    <row r="67" spans="1:26">
      <c r="A67" s="82" t="s">
        <v>23</v>
      </c>
      <c r="B67" s="82"/>
      <c r="C67" s="85">
        <f>Z43+Z58</f>
        <v>25810.400000000001</v>
      </c>
      <c r="D67" s="82" t="s">
        <v>22</v>
      </c>
      <c r="E67" s="759"/>
      <c r="F67" s="765"/>
      <c r="G67" s="91" t="s">
        <v>55</v>
      </c>
      <c r="H67" s="61">
        <v>0</v>
      </c>
      <c r="I67" s="61">
        <v>60</v>
      </c>
      <c r="J67" s="61">
        <v>60</v>
      </c>
      <c r="K67" s="61">
        <v>60</v>
      </c>
      <c r="L67" s="104">
        <v>0</v>
      </c>
      <c r="M67" s="61">
        <v>0</v>
      </c>
      <c r="N67" s="61">
        <f t="shared" si="1"/>
        <v>180</v>
      </c>
      <c r="O67" s="766"/>
      <c r="P67" s="1143"/>
      <c r="Q67" s="1144"/>
      <c r="R67" s="84"/>
      <c r="S67" s="84"/>
      <c r="T67" s="84"/>
      <c r="U67" s="84"/>
      <c r="V67" s="84"/>
      <c r="W67" s="84"/>
      <c r="X67" s="84"/>
      <c r="Y67" s="82"/>
      <c r="Z67" s="82"/>
    </row>
    <row r="68" spans="1:26">
      <c r="A68" s="82" t="s">
        <v>43</v>
      </c>
      <c r="B68" s="82"/>
      <c r="C68" s="86">
        <v>97.98</v>
      </c>
      <c r="D68" s="82" t="s">
        <v>45</v>
      </c>
      <c r="E68" s="759">
        <v>4</v>
      </c>
      <c r="F68" s="764" t="s">
        <v>59</v>
      </c>
      <c r="G68" s="61" t="s">
        <v>108</v>
      </c>
      <c r="H68" s="61">
        <v>891</v>
      </c>
      <c r="I68" s="61">
        <v>891</v>
      </c>
      <c r="J68" s="61">
        <v>1782</v>
      </c>
      <c r="K68" s="61">
        <v>891</v>
      </c>
      <c r="L68" s="61">
        <v>891</v>
      </c>
      <c r="M68" s="61">
        <v>891</v>
      </c>
      <c r="N68" s="61">
        <f t="shared" si="1"/>
        <v>6237</v>
      </c>
      <c r="O68" s="764">
        <f>N68+N69</f>
        <v>8910</v>
      </c>
      <c r="P68" s="1141">
        <f>O68</f>
        <v>8910</v>
      </c>
      <c r="Q68" s="1142"/>
      <c r="R68" s="84"/>
      <c r="S68" s="84"/>
      <c r="T68" s="84"/>
      <c r="U68" s="84"/>
      <c r="V68" s="84"/>
      <c r="W68" s="84"/>
      <c r="X68" s="84"/>
      <c r="Y68" s="82"/>
      <c r="Z68" s="82"/>
    </row>
    <row r="69" spans="1:26">
      <c r="A69" s="82"/>
      <c r="B69" s="82"/>
      <c r="C69" s="86"/>
      <c r="D69" s="86"/>
      <c r="E69" s="759"/>
      <c r="F69" s="765"/>
      <c r="G69" s="91" t="s">
        <v>55</v>
      </c>
      <c r="H69" s="61">
        <v>0</v>
      </c>
      <c r="I69" s="61">
        <v>891</v>
      </c>
      <c r="J69" s="61">
        <v>891</v>
      </c>
      <c r="K69" s="61">
        <v>891</v>
      </c>
      <c r="L69" s="104">
        <v>0</v>
      </c>
      <c r="M69" s="61">
        <v>0</v>
      </c>
      <c r="N69" s="61">
        <f t="shared" si="1"/>
        <v>2673</v>
      </c>
      <c r="O69" s="766"/>
      <c r="P69" s="1143"/>
      <c r="Q69" s="1144"/>
      <c r="R69" s="84"/>
      <c r="S69" s="84"/>
      <c r="T69" s="84"/>
      <c r="U69" s="84"/>
      <c r="V69" s="84"/>
      <c r="W69" s="84"/>
      <c r="X69" s="84"/>
      <c r="Y69" s="82"/>
      <c r="Z69" s="82"/>
    </row>
    <row r="70" spans="1:26">
      <c r="A70" s="82"/>
      <c r="B70" s="82"/>
      <c r="C70" s="86"/>
      <c r="D70" s="86"/>
      <c r="E70" s="763" t="s">
        <v>113</v>
      </c>
      <c r="F70" s="764" t="s">
        <v>78</v>
      </c>
      <c r="G70" s="61" t="s">
        <v>108</v>
      </c>
      <c r="H70" s="61">
        <v>116</v>
      </c>
      <c r="I70" s="61">
        <v>116</v>
      </c>
      <c r="J70" s="61">
        <v>232</v>
      </c>
      <c r="K70" s="61">
        <v>116</v>
      </c>
      <c r="L70" s="61">
        <v>116</v>
      </c>
      <c r="M70" s="61">
        <v>116</v>
      </c>
      <c r="N70" s="61">
        <f t="shared" si="1"/>
        <v>812</v>
      </c>
      <c r="O70" s="764">
        <f>N70+N71</f>
        <v>1160</v>
      </c>
      <c r="P70" s="1128">
        <f>O70</f>
        <v>1160</v>
      </c>
      <c r="Q70" s="1129"/>
      <c r="R70" s="84"/>
      <c r="S70" s="84"/>
      <c r="T70" s="84"/>
      <c r="U70" s="84"/>
      <c r="V70" s="84"/>
      <c r="W70" s="84"/>
      <c r="X70" s="84"/>
      <c r="Y70" s="82"/>
      <c r="Z70" s="82"/>
    </row>
    <row r="71" spans="1:26">
      <c r="A71" s="82"/>
      <c r="B71" s="82"/>
      <c r="C71" s="86"/>
      <c r="D71" s="86"/>
      <c r="E71" s="1121"/>
      <c r="F71" s="765"/>
      <c r="G71" s="91" t="s">
        <v>55</v>
      </c>
      <c r="H71" s="61">
        <v>0</v>
      </c>
      <c r="I71" s="61">
        <v>116</v>
      </c>
      <c r="J71" s="61">
        <v>116</v>
      </c>
      <c r="K71" s="61">
        <v>116</v>
      </c>
      <c r="L71" s="61">
        <v>0</v>
      </c>
      <c r="M71" s="61">
        <v>0</v>
      </c>
      <c r="N71" s="61">
        <f t="shared" si="1"/>
        <v>348</v>
      </c>
      <c r="O71" s="765"/>
      <c r="P71" s="1130"/>
      <c r="Q71" s="1131"/>
      <c r="R71" s="84"/>
      <c r="S71" s="84"/>
      <c r="T71" s="84"/>
      <c r="U71" s="84"/>
      <c r="V71" s="84"/>
      <c r="W71" s="84"/>
      <c r="X71" s="84"/>
      <c r="Y71" s="82"/>
      <c r="Z71" s="82"/>
    </row>
    <row r="72" spans="1:26">
      <c r="A72" s="82"/>
      <c r="B72" s="82"/>
      <c r="C72" s="86"/>
      <c r="D72" s="86"/>
      <c r="E72" s="763" t="s">
        <v>113</v>
      </c>
      <c r="F72" s="764" t="s">
        <v>61</v>
      </c>
      <c r="G72" s="61" t="s">
        <v>108</v>
      </c>
      <c r="H72" s="61">
        <v>155</v>
      </c>
      <c r="I72" s="61">
        <v>155</v>
      </c>
      <c r="J72" s="61">
        <v>310</v>
      </c>
      <c r="K72" s="61">
        <v>155</v>
      </c>
      <c r="L72" s="61">
        <v>155</v>
      </c>
      <c r="M72" s="61">
        <v>155</v>
      </c>
      <c r="N72" s="61">
        <f t="shared" si="1"/>
        <v>1085</v>
      </c>
      <c r="O72" s="764">
        <f>N72+N73</f>
        <v>1550</v>
      </c>
      <c r="P72" s="1128">
        <f>O72</f>
        <v>1550</v>
      </c>
      <c r="Q72" s="1129"/>
      <c r="R72" s="84"/>
      <c r="S72" s="84"/>
      <c r="T72" s="84"/>
      <c r="U72" s="84"/>
      <c r="V72" s="84"/>
      <c r="W72" s="84"/>
      <c r="X72" s="84"/>
      <c r="Y72" s="82"/>
      <c r="Z72" s="82"/>
    </row>
    <row r="73" spans="1:26">
      <c r="A73" s="82"/>
      <c r="B73" s="82"/>
      <c r="C73" s="86"/>
      <c r="D73" s="86"/>
      <c r="E73" s="1121"/>
      <c r="F73" s="765"/>
      <c r="G73" s="91" t="s">
        <v>55</v>
      </c>
      <c r="H73" s="61">
        <v>0</v>
      </c>
      <c r="I73" s="61">
        <v>155</v>
      </c>
      <c r="J73" s="61">
        <v>155</v>
      </c>
      <c r="K73" s="61">
        <v>155</v>
      </c>
      <c r="L73" s="61">
        <v>0</v>
      </c>
      <c r="M73" s="61">
        <v>0</v>
      </c>
      <c r="N73" s="61">
        <f t="shared" si="1"/>
        <v>465</v>
      </c>
      <c r="O73" s="766"/>
      <c r="P73" s="1130"/>
      <c r="Q73" s="1131"/>
      <c r="R73" s="84"/>
      <c r="S73" s="84"/>
      <c r="T73" s="84"/>
      <c r="U73" s="84"/>
      <c r="V73" s="84"/>
      <c r="W73" s="84"/>
      <c r="X73" s="84"/>
      <c r="Y73" s="82"/>
      <c r="Z73" s="82"/>
    </row>
    <row r="74" spans="1:26">
      <c r="A74" s="82"/>
      <c r="B74" s="82"/>
      <c r="C74" s="86"/>
      <c r="D74" s="86"/>
      <c r="E74" s="86"/>
      <c r="F74" s="86"/>
      <c r="G74" s="82"/>
      <c r="H74" s="82"/>
      <c r="I74" s="82"/>
      <c r="J74" s="82"/>
      <c r="K74" s="82"/>
      <c r="L74" s="82"/>
      <c r="M74" s="83"/>
      <c r="N74" s="83"/>
      <c r="O74" s="61">
        <f>SUM(O62:O73)</f>
        <v>69970</v>
      </c>
      <c r="P74" s="1140">
        <f>SUM(P62:P73)</f>
        <v>33520</v>
      </c>
      <c r="Q74" s="1140"/>
      <c r="R74" s="84"/>
      <c r="S74" s="84"/>
      <c r="T74" s="84"/>
      <c r="U74" s="84"/>
      <c r="V74" s="84"/>
      <c r="W74" s="84"/>
      <c r="X74" s="84"/>
      <c r="Y74" s="82"/>
      <c r="Z74" s="82"/>
    </row>
    <row r="75" spans="1:26" ht="26.25" hidden="1">
      <c r="A75" s="789" t="s">
        <v>92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</row>
    <row r="76" spans="1:26" hidden="1">
      <c r="A76" s="790" t="s">
        <v>93</v>
      </c>
      <c r="B76" s="790"/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790"/>
      <c r="P76" s="790"/>
      <c r="Q76" s="790"/>
      <c r="R76" s="790"/>
      <c r="S76" s="790"/>
      <c r="T76" s="790"/>
      <c r="U76" s="790"/>
      <c r="V76" s="790"/>
      <c r="W76" s="790"/>
      <c r="X76" s="790"/>
      <c r="Y76" s="790"/>
      <c r="Z76" s="790"/>
    </row>
    <row r="77" spans="1:26" hidden="1">
      <c r="A77" s="795"/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</row>
    <row r="78" spans="1:26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hidden="1" thickBot="1">
      <c r="A79" s="1149" t="s">
        <v>27</v>
      </c>
      <c r="B79" s="1149"/>
      <c r="C79" s="1149"/>
      <c r="D79" s="1149"/>
      <c r="E79" s="1149"/>
      <c r="F79" s="1149"/>
      <c r="G79" s="1149"/>
      <c r="H79" s="1149"/>
      <c r="I79" s="1149"/>
      <c r="J79" s="1149"/>
      <c r="K79" s="1149"/>
      <c r="L79" s="1149"/>
      <c r="M79" s="1149"/>
      <c r="N79" s="1149"/>
      <c r="O79" s="1149"/>
      <c r="P79" s="1149"/>
      <c r="Q79" s="1149"/>
      <c r="R79" s="1149"/>
      <c r="S79" s="1149"/>
      <c r="T79" s="1149"/>
      <c r="U79" s="1149"/>
      <c r="V79" s="1149"/>
      <c r="W79" s="1149"/>
      <c r="X79" s="1149"/>
      <c r="Y79" s="2"/>
      <c r="Z79" s="2"/>
    </row>
    <row r="80" spans="1:26" hidden="1">
      <c r="A80" s="3" t="s">
        <v>0</v>
      </c>
      <c r="B80" s="4"/>
      <c r="C80" s="5"/>
      <c r="D80" s="5"/>
      <c r="E80" s="5"/>
      <c r="F80" s="5"/>
      <c r="G80" s="5"/>
      <c r="H80" s="5"/>
      <c r="I80" s="5"/>
      <c r="J80" s="6"/>
      <c r="K80" s="6"/>
      <c r="L80" s="4"/>
      <c r="M80" s="793" t="s">
        <v>28</v>
      </c>
      <c r="N80" s="794"/>
      <c r="O80" s="794"/>
      <c r="P80" s="8" t="s">
        <v>88</v>
      </c>
      <c r="Q80" s="5"/>
      <c r="R80" s="7"/>
      <c r="S80" s="7"/>
      <c r="T80" s="7"/>
      <c r="U80" s="7" t="s">
        <v>71</v>
      </c>
      <c r="V80" s="7"/>
      <c r="W80" s="9"/>
      <c r="X80" s="3" t="s">
        <v>20</v>
      </c>
      <c r="Y80" s="8"/>
      <c r="Z80" s="10"/>
    </row>
    <row r="81" spans="1:26" hidden="1">
      <c r="A81" s="11" t="s">
        <v>94</v>
      </c>
      <c r="B81" s="12"/>
      <c r="C81" s="12"/>
      <c r="D81" s="12"/>
      <c r="E81" s="12"/>
      <c r="F81" s="12"/>
      <c r="G81" s="12"/>
      <c r="H81" s="12"/>
      <c r="I81" s="12"/>
      <c r="J81" s="13"/>
      <c r="K81" s="13"/>
      <c r="L81" s="14"/>
      <c r="M81" s="796" t="s">
        <v>2</v>
      </c>
      <c r="N81" s="797"/>
      <c r="O81" s="797"/>
      <c r="P81" s="18" t="s">
        <v>89</v>
      </c>
      <c r="Q81" s="13"/>
      <c r="R81" s="13"/>
      <c r="S81" s="13"/>
      <c r="T81" s="13"/>
      <c r="U81" s="15" t="s">
        <v>71</v>
      </c>
      <c r="V81" s="18"/>
      <c r="W81" s="19"/>
      <c r="X81" s="20"/>
      <c r="Y81" s="18"/>
      <c r="Z81" s="19"/>
    </row>
    <row r="82" spans="1:26" ht="13.5" hidden="1" thickBot="1">
      <c r="A82" s="21" t="s">
        <v>93</v>
      </c>
      <c r="B82" s="22"/>
      <c r="C82" s="22"/>
      <c r="D82" s="22"/>
      <c r="E82" s="22"/>
      <c r="F82" s="22"/>
      <c r="G82" s="22"/>
      <c r="H82" s="22"/>
      <c r="I82" s="22"/>
      <c r="J82" s="23"/>
      <c r="K82" s="23"/>
      <c r="L82" s="24"/>
      <c r="M82" s="791" t="s">
        <v>67</v>
      </c>
      <c r="N82" s="792"/>
      <c r="O82" s="792"/>
      <c r="P82" s="798" t="s">
        <v>69</v>
      </c>
      <c r="Q82" s="792"/>
      <c r="R82" s="792"/>
      <c r="S82" s="792"/>
      <c r="T82" s="27"/>
      <c r="U82" s="28" t="s">
        <v>70</v>
      </c>
      <c r="V82" s="26"/>
      <c r="W82" s="29"/>
      <c r="X82" s="30" t="s">
        <v>29</v>
      </c>
      <c r="Y82" s="26"/>
      <c r="Z82" s="29"/>
    </row>
    <row r="83" spans="1:26" hidden="1">
      <c r="A83" s="31" t="s">
        <v>34</v>
      </c>
      <c r="B83" s="32"/>
      <c r="C83" s="32"/>
      <c r="D83" s="32"/>
      <c r="E83" s="32"/>
      <c r="F83" s="32"/>
      <c r="G83" s="32"/>
      <c r="H83" s="32"/>
      <c r="I83" s="32"/>
      <c r="J83" s="33"/>
      <c r="K83" s="33"/>
      <c r="L83" s="34"/>
      <c r="M83" s="793" t="s">
        <v>36</v>
      </c>
      <c r="N83" s="794"/>
      <c r="O83" s="794"/>
      <c r="P83" s="5" t="s">
        <v>64</v>
      </c>
      <c r="Q83" s="7"/>
      <c r="R83" s="7"/>
      <c r="S83" s="7"/>
      <c r="T83" s="7"/>
      <c r="U83" s="7"/>
      <c r="V83" s="112"/>
      <c r="W83" s="112"/>
      <c r="X83" s="6"/>
      <c r="Y83" s="6"/>
      <c r="Z83" s="9"/>
    </row>
    <row r="84" spans="1:26" hidden="1">
      <c r="A84" s="37" t="s">
        <v>64</v>
      </c>
      <c r="B84" s="12"/>
      <c r="C84" s="12"/>
      <c r="D84" s="12"/>
      <c r="E84" s="12"/>
      <c r="F84" s="12"/>
      <c r="G84" s="12"/>
      <c r="H84" s="12"/>
      <c r="I84" s="12"/>
      <c r="J84" s="17"/>
      <c r="K84" s="17"/>
      <c r="L84" s="14"/>
      <c r="M84" s="87"/>
      <c r="N84" s="14"/>
      <c r="O84" s="14"/>
      <c r="P84" s="38" t="s">
        <v>65</v>
      </c>
      <c r="Q84" s="15"/>
      <c r="R84" s="15"/>
      <c r="S84" s="15"/>
      <c r="T84" s="15"/>
      <c r="U84" s="15"/>
      <c r="V84" s="36"/>
      <c r="W84" s="36"/>
      <c r="X84" s="13"/>
      <c r="Y84" s="13"/>
      <c r="Z84" s="57"/>
    </row>
    <row r="85" spans="1:26" hidden="1">
      <c r="A85" s="37" t="s">
        <v>65</v>
      </c>
      <c r="B85" s="12"/>
      <c r="C85" s="12"/>
      <c r="D85" s="12"/>
      <c r="E85" s="12"/>
      <c r="F85" s="12"/>
      <c r="G85" s="12"/>
      <c r="H85" s="12"/>
      <c r="I85" s="12"/>
      <c r="J85" s="17"/>
      <c r="K85" s="17"/>
      <c r="L85" s="14"/>
      <c r="M85" s="113" t="s">
        <v>38</v>
      </c>
      <c r="N85" s="35"/>
      <c r="O85" s="35"/>
      <c r="P85" s="44"/>
      <c r="Q85" s="801"/>
      <c r="R85" s="801"/>
      <c r="S85" s="801"/>
      <c r="T85" s="801"/>
      <c r="U85" s="801"/>
      <c r="V85" s="43"/>
      <c r="W85" s="43" t="s">
        <v>72</v>
      </c>
      <c r="X85" s="43"/>
      <c r="Y85" s="43"/>
      <c r="Z85" s="121"/>
    </row>
    <row r="86" spans="1:26" hidden="1">
      <c r="A86" s="37" t="s">
        <v>66</v>
      </c>
      <c r="B86" s="38"/>
      <c r="C86" s="38"/>
      <c r="D86" s="38"/>
      <c r="E86" s="38"/>
      <c r="F86" s="38"/>
      <c r="G86" s="39"/>
      <c r="H86" s="12"/>
      <c r="I86" s="15"/>
      <c r="J86" s="15"/>
      <c r="K86" s="17"/>
      <c r="L86" s="12"/>
      <c r="M86" s="114" t="s">
        <v>39</v>
      </c>
      <c r="N86" s="15"/>
      <c r="O86" s="15"/>
      <c r="P86" s="12"/>
      <c r="Q86" s="15" t="s">
        <v>40</v>
      </c>
      <c r="R86" s="18"/>
      <c r="S86" s="15"/>
      <c r="T86" s="15"/>
      <c r="U86" s="15"/>
      <c r="V86" s="15"/>
      <c r="W86" s="15"/>
      <c r="X86" s="46"/>
      <c r="Y86" s="46"/>
      <c r="Z86" s="47"/>
    </row>
    <row r="87" spans="1:26" hidden="1">
      <c r="A87" s="37" t="s">
        <v>63</v>
      </c>
      <c r="B87" s="38"/>
      <c r="C87" s="38"/>
      <c r="D87" s="38"/>
      <c r="E87" s="38"/>
      <c r="F87" s="38"/>
      <c r="G87" s="38"/>
      <c r="H87" s="12"/>
      <c r="I87" s="15"/>
      <c r="J87" s="15"/>
      <c r="K87" s="17"/>
      <c r="L87" s="12"/>
      <c r="M87" s="114" t="s">
        <v>37</v>
      </c>
      <c r="N87" s="15"/>
      <c r="O87" s="15"/>
      <c r="P87" s="15"/>
      <c r="Q87" s="15" t="s">
        <v>30</v>
      </c>
      <c r="R87" s="15"/>
      <c r="S87" s="18"/>
      <c r="T87" s="15"/>
      <c r="U87" s="15"/>
      <c r="V87" s="15"/>
      <c r="W87" s="15"/>
      <c r="X87" s="15"/>
      <c r="Y87" s="13"/>
      <c r="Z87" s="57"/>
    </row>
    <row r="88" spans="1:26" hidden="1">
      <c r="A88" s="31" t="s">
        <v>35</v>
      </c>
      <c r="B88" s="42"/>
      <c r="C88" s="42"/>
      <c r="D88" s="42"/>
      <c r="E88" s="42"/>
      <c r="F88" s="42"/>
      <c r="G88" s="42"/>
      <c r="H88" s="32"/>
      <c r="I88" s="43"/>
      <c r="J88" s="33"/>
      <c r="K88" s="33"/>
      <c r="L88" s="118"/>
      <c r="M88" s="18" t="s">
        <v>3</v>
      </c>
      <c r="N88" s="15"/>
      <c r="O88" s="15"/>
      <c r="P88" s="15"/>
      <c r="Q88" s="15" t="s">
        <v>76</v>
      </c>
      <c r="R88" s="15"/>
      <c r="S88" s="15"/>
      <c r="T88" s="15"/>
      <c r="U88" s="15"/>
      <c r="V88" s="15"/>
      <c r="W88" s="15"/>
      <c r="X88" s="18"/>
      <c r="Y88" s="15"/>
      <c r="Z88" s="45"/>
    </row>
    <row r="89" spans="1:26" hidden="1">
      <c r="A89" s="37" t="s">
        <v>62</v>
      </c>
      <c r="B89" s="38"/>
      <c r="C89" s="38"/>
      <c r="D89" s="38"/>
      <c r="E89" s="38"/>
      <c r="F89" s="38"/>
      <c r="G89" s="39"/>
      <c r="H89" s="12"/>
      <c r="I89" s="15"/>
      <c r="J89" s="15"/>
      <c r="K89" s="17"/>
      <c r="L89" s="119"/>
      <c r="M89" s="18" t="s">
        <v>4</v>
      </c>
      <c r="N89" s="16"/>
      <c r="O89" s="16"/>
      <c r="P89" s="18"/>
      <c r="Q89" s="15"/>
      <c r="R89" s="15"/>
      <c r="S89" s="15"/>
      <c r="T89" s="15"/>
      <c r="U89" s="15"/>
      <c r="V89" s="15"/>
      <c r="W89" s="15"/>
      <c r="X89" s="15"/>
      <c r="Y89" s="15"/>
      <c r="Z89" s="45"/>
    </row>
    <row r="90" spans="1:26" hidden="1">
      <c r="A90" s="37" t="s">
        <v>63</v>
      </c>
      <c r="B90" s="38"/>
      <c r="C90" s="38"/>
      <c r="D90" s="38"/>
      <c r="E90" s="38"/>
      <c r="F90" s="38"/>
      <c r="G90" s="38"/>
      <c r="H90" s="12"/>
      <c r="I90" s="15"/>
      <c r="J90" s="15"/>
      <c r="K90" s="17"/>
      <c r="L90" s="115"/>
      <c r="M90" s="18" t="s">
        <v>5</v>
      </c>
      <c r="N90" s="15"/>
      <c r="O90" s="15"/>
      <c r="P90" s="12"/>
      <c r="Q90" s="15" t="s">
        <v>31</v>
      </c>
      <c r="R90" s="18"/>
      <c r="S90" s="15"/>
      <c r="T90" s="15"/>
      <c r="U90" s="15"/>
      <c r="V90" s="15"/>
      <c r="W90" s="15"/>
      <c r="X90" s="15"/>
      <c r="Y90" s="15"/>
      <c r="Z90" s="45"/>
    </row>
    <row r="91" spans="1:26" hidden="1">
      <c r="A91" s="122"/>
      <c r="B91" s="41"/>
      <c r="C91" s="41"/>
      <c r="D91" s="41"/>
      <c r="E91" s="41"/>
      <c r="F91" s="41"/>
      <c r="G91" s="41"/>
      <c r="H91" s="22"/>
      <c r="I91" s="25"/>
      <c r="J91" s="25"/>
      <c r="K91" s="23"/>
      <c r="L91" s="117"/>
      <c r="M91" s="116" t="s">
        <v>68</v>
      </c>
      <c r="N91" s="25"/>
      <c r="O91" s="25"/>
      <c r="P91" s="22"/>
      <c r="Q91" s="25"/>
      <c r="R91" s="116"/>
      <c r="S91" s="25"/>
      <c r="T91" s="25"/>
      <c r="U91" s="25"/>
      <c r="V91" s="25"/>
      <c r="W91" s="25"/>
      <c r="X91" s="25"/>
      <c r="Y91" s="25"/>
      <c r="Z91" s="123"/>
    </row>
    <row r="92" spans="1:26" hidden="1">
      <c r="A92" s="48"/>
      <c r="B92" s="49"/>
      <c r="C92" s="50"/>
      <c r="D92" s="50"/>
      <c r="E92" s="50"/>
      <c r="F92" s="50"/>
      <c r="G92" s="51"/>
      <c r="H92" s="48" t="s">
        <v>81</v>
      </c>
      <c r="I92" s="49"/>
      <c r="J92" s="15"/>
      <c r="K92" s="12"/>
      <c r="L92" s="15"/>
      <c r="M92" s="12"/>
      <c r="N92" s="12"/>
      <c r="O92" s="12"/>
      <c r="P92" s="12"/>
      <c r="Q92" s="12"/>
      <c r="R92" s="56" t="s">
        <v>32</v>
      </c>
      <c r="S92" s="12"/>
      <c r="T92" s="12"/>
      <c r="U92" s="12"/>
      <c r="V92" s="15"/>
      <c r="W92" s="15"/>
      <c r="X92" s="15"/>
      <c r="Y92" s="13"/>
      <c r="Z92" s="57"/>
    </row>
    <row r="93" spans="1:26" hidden="1">
      <c r="A93" s="53"/>
      <c r="B93" s="49"/>
      <c r="C93" s="50"/>
      <c r="D93" s="50"/>
      <c r="E93" s="50"/>
      <c r="F93" s="54"/>
      <c r="G93" s="55"/>
      <c r="H93" s="53" t="s">
        <v>79</v>
      </c>
      <c r="I93" s="49"/>
      <c r="J93" s="15"/>
      <c r="K93" s="12"/>
      <c r="L93" s="15"/>
      <c r="M93" s="12"/>
      <c r="N93" s="12"/>
      <c r="O93" s="12"/>
      <c r="P93" s="12"/>
      <c r="Q93" s="12"/>
      <c r="R93" s="52" t="s">
        <v>73</v>
      </c>
      <c r="S93" s="12"/>
      <c r="T93" s="12"/>
      <c r="U93" s="12"/>
      <c r="V93" s="15"/>
      <c r="W93" s="15"/>
      <c r="X93" s="15"/>
      <c r="Y93" s="13"/>
      <c r="Z93" s="57"/>
    </row>
    <row r="94" spans="1:26" hidden="1">
      <c r="A94" s="53"/>
      <c r="B94" s="12"/>
      <c r="C94" s="54"/>
      <c r="D94" s="54"/>
      <c r="E94" s="54"/>
      <c r="F94" s="12"/>
      <c r="G94" s="58"/>
      <c r="H94" s="53">
        <v>58892</v>
      </c>
      <c r="I94" s="12"/>
      <c r="J94" s="15"/>
      <c r="K94" s="15"/>
      <c r="L94" s="15"/>
      <c r="M94" s="15"/>
      <c r="N94" s="15"/>
      <c r="O94" s="15"/>
      <c r="P94" s="12"/>
      <c r="Q94" s="12"/>
      <c r="R94" s="59" t="s">
        <v>74</v>
      </c>
      <c r="S94" s="15"/>
      <c r="T94" s="15"/>
      <c r="U94" s="15"/>
      <c r="V94" s="15"/>
      <c r="W94" s="15"/>
      <c r="X94" s="15"/>
      <c r="Y94" s="13"/>
      <c r="Z94" s="57"/>
    </row>
    <row r="95" spans="1:26" hidden="1">
      <c r="A95" s="53"/>
      <c r="B95" s="12"/>
      <c r="C95" s="54"/>
      <c r="D95" s="54"/>
      <c r="E95" s="54"/>
      <c r="F95" s="12"/>
      <c r="G95" s="58"/>
      <c r="H95" s="53" t="s">
        <v>80</v>
      </c>
      <c r="I95" s="12"/>
      <c r="J95" s="54"/>
      <c r="K95" s="15"/>
      <c r="L95" s="15"/>
      <c r="M95" s="15"/>
      <c r="N95" s="15"/>
      <c r="O95" s="15"/>
      <c r="P95" s="12"/>
      <c r="Q95" s="12"/>
      <c r="R95" s="52" t="s">
        <v>75</v>
      </c>
      <c r="S95" s="12"/>
      <c r="T95" s="12"/>
      <c r="U95" s="15"/>
      <c r="V95" s="15"/>
      <c r="W95" s="15"/>
      <c r="X95" s="15"/>
      <c r="Y95" s="13"/>
      <c r="Z95" s="57"/>
    </row>
    <row r="96" spans="1:26" hidden="1">
      <c r="A96" s="53"/>
      <c r="B96" s="12"/>
      <c r="C96" s="54"/>
      <c r="D96" s="54"/>
      <c r="E96" s="54"/>
      <c r="F96" s="12"/>
      <c r="G96" s="58"/>
      <c r="H96" s="53" t="s">
        <v>24</v>
      </c>
      <c r="I96" s="60"/>
      <c r="J96" s="61">
        <v>36</v>
      </c>
      <c r="K96" s="61">
        <v>38</v>
      </c>
      <c r="L96" s="61">
        <v>40</v>
      </c>
      <c r="M96" s="61">
        <v>42</v>
      </c>
      <c r="N96" s="61">
        <v>44</v>
      </c>
      <c r="O96" s="61">
        <v>46</v>
      </c>
      <c r="P96" s="62"/>
      <c r="Q96" s="12"/>
      <c r="R96" s="52"/>
      <c r="S96" s="12"/>
      <c r="T96" s="12"/>
      <c r="U96" s="12"/>
      <c r="V96" s="15"/>
      <c r="W96" s="15"/>
      <c r="X96" s="15"/>
      <c r="Y96" s="13"/>
      <c r="Z96" s="57"/>
    </row>
    <row r="97" spans="1:26" hidden="1">
      <c r="A97" s="53"/>
      <c r="B97" s="12"/>
      <c r="C97" s="12"/>
      <c r="D97" s="12"/>
      <c r="E97" s="12"/>
      <c r="F97" s="12"/>
      <c r="G97" s="58"/>
      <c r="H97" s="53" t="s">
        <v>54</v>
      </c>
      <c r="I97" s="60"/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2"/>
      <c r="Q97" s="12"/>
      <c r="R97" s="52"/>
      <c r="S97" s="12"/>
      <c r="T97" s="12"/>
      <c r="U97" s="12"/>
      <c r="V97" s="15"/>
      <c r="W97" s="15"/>
      <c r="X97" s="15"/>
      <c r="Y97" s="13"/>
      <c r="Z97" s="57"/>
    </row>
    <row r="98" spans="1:26" hidden="1">
      <c r="A98" s="53"/>
      <c r="B98" s="12"/>
      <c r="C98" s="12"/>
      <c r="D98" s="12"/>
      <c r="E98" s="12"/>
      <c r="F98" s="12"/>
      <c r="G98" s="58"/>
      <c r="H98" s="53" t="s">
        <v>55</v>
      </c>
      <c r="I98" s="60"/>
      <c r="J98" s="61">
        <v>1</v>
      </c>
      <c r="K98" s="61">
        <v>1</v>
      </c>
      <c r="L98" s="63">
        <v>1</v>
      </c>
      <c r="M98" s="61">
        <v>1</v>
      </c>
      <c r="N98" s="61">
        <v>1</v>
      </c>
      <c r="O98" s="61">
        <v>1</v>
      </c>
      <c r="P98" s="63"/>
      <c r="Q98" s="12"/>
      <c r="R98" s="52"/>
      <c r="S98" s="12"/>
      <c r="T98" s="12"/>
      <c r="U98" s="12"/>
      <c r="V98" s="15"/>
      <c r="W98" s="15"/>
      <c r="X98" s="15"/>
      <c r="Y98" s="13"/>
      <c r="Z98" s="57"/>
    </row>
    <row r="99" spans="1:26" hidden="1">
      <c r="A99" s="53"/>
      <c r="B99" s="12"/>
      <c r="C99" s="12"/>
      <c r="D99" s="12"/>
      <c r="E99" s="12"/>
      <c r="F99" s="12"/>
      <c r="G99" s="58"/>
      <c r="H99" s="53" t="s">
        <v>6</v>
      </c>
      <c r="I99" s="60" t="s">
        <v>1</v>
      </c>
      <c r="J99" s="64"/>
      <c r="K99" s="15" t="s">
        <v>17</v>
      </c>
      <c r="L99" s="15"/>
      <c r="M99" s="13"/>
      <c r="N99" s="13"/>
      <c r="O99" s="13"/>
      <c r="P99" s="15"/>
      <c r="Q99" s="12"/>
      <c r="R99" s="52"/>
      <c r="S99" s="12"/>
      <c r="T99" s="12"/>
      <c r="U99" s="12"/>
      <c r="V99" s="15"/>
      <c r="W99" s="15"/>
      <c r="X99" s="15"/>
      <c r="Y99" s="13"/>
      <c r="Z99" s="57"/>
    </row>
    <row r="100" spans="1:26" hidden="1">
      <c r="A100" s="53"/>
      <c r="B100" s="12"/>
      <c r="C100" s="12"/>
      <c r="D100" s="12"/>
      <c r="E100" s="12"/>
      <c r="F100" s="12"/>
      <c r="G100" s="58"/>
      <c r="H100" s="40" t="s">
        <v>7</v>
      </c>
      <c r="I100" s="60" t="s">
        <v>1</v>
      </c>
      <c r="J100" s="65"/>
      <c r="K100" s="15" t="s">
        <v>17</v>
      </c>
      <c r="L100" s="15"/>
      <c r="M100" s="15"/>
      <c r="N100" s="15"/>
      <c r="O100" s="15"/>
      <c r="P100" s="12"/>
      <c r="Q100" s="12"/>
      <c r="R100" s="52"/>
      <c r="S100" s="12"/>
      <c r="T100" s="12"/>
      <c r="U100" s="12"/>
      <c r="V100" s="15"/>
      <c r="W100" s="15"/>
      <c r="X100" s="15"/>
      <c r="Y100" s="13"/>
      <c r="Z100" s="57"/>
    </row>
    <row r="101" spans="1:26" hidden="1">
      <c r="A101" s="53"/>
      <c r="B101" s="12"/>
      <c r="C101" s="12"/>
      <c r="D101" s="12"/>
      <c r="E101" s="12"/>
      <c r="F101" s="12"/>
      <c r="G101" s="58"/>
      <c r="H101" s="40" t="s">
        <v>8</v>
      </c>
      <c r="I101" s="60" t="s">
        <v>1</v>
      </c>
      <c r="J101" s="66"/>
      <c r="K101" s="67"/>
      <c r="L101" s="15"/>
      <c r="M101" s="15"/>
      <c r="N101" s="15"/>
      <c r="O101" s="15"/>
      <c r="P101" s="12"/>
      <c r="Q101" s="12"/>
      <c r="R101" s="68"/>
      <c r="S101" s="25"/>
      <c r="T101" s="25"/>
      <c r="U101" s="25"/>
      <c r="V101" s="25"/>
      <c r="W101" s="25"/>
      <c r="X101" s="25"/>
      <c r="Y101" s="69"/>
      <c r="Z101" s="70"/>
    </row>
    <row r="102" spans="1:26" hidden="1">
      <c r="A102" s="99" t="s">
        <v>48</v>
      </c>
      <c r="B102" s="100" t="s">
        <v>49</v>
      </c>
      <c r="C102" s="100" t="s">
        <v>50</v>
      </c>
      <c r="D102" s="113"/>
      <c r="E102" s="113"/>
      <c r="F102" s="101" t="s">
        <v>52</v>
      </c>
      <c r="G102" s="1075" t="s">
        <v>9</v>
      </c>
      <c r="H102" s="1076" t="s">
        <v>24</v>
      </c>
      <c r="I102" s="1076"/>
      <c r="J102" s="1076"/>
      <c r="K102" s="1076"/>
      <c r="L102" s="1076"/>
      <c r="M102" s="1076"/>
      <c r="N102" s="1076"/>
      <c r="O102" s="1076"/>
      <c r="P102" s="1076"/>
      <c r="Q102" s="1076"/>
      <c r="R102" s="1077"/>
      <c r="S102" s="102" t="s">
        <v>10</v>
      </c>
      <c r="T102" s="1096" t="s">
        <v>25</v>
      </c>
      <c r="U102" s="1096"/>
      <c r="V102" s="1096"/>
      <c r="W102" s="102" t="s">
        <v>11</v>
      </c>
      <c r="X102" s="102" t="s">
        <v>11</v>
      </c>
      <c r="Y102" s="104" t="s">
        <v>16</v>
      </c>
      <c r="Z102" s="105" t="s">
        <v>18</v>
      </c>
    </row>
    <row r="103" spans="1:26" hidden="1">
      <c r="A103" s="106" t="s">
        <v>12</v>
      </c>
      <c r="B103" s="107" t="s">
        <v>12</v>
      </c>
      <c r="C103" s="107" t="s">
        <v>51</v>
      </c>
      <c r="D103" s="127"/>
      <c r="E103" s="127"/>
      <c r="F103" s="101" t="s">
        <v>53</v>
      </c>
      <c r="G103" s="1075"/>
      <c r="H103" s="72">
        <v>36</v>
      </c>
      <c r="I103" s="72">
        <v>38</v>
      </c>
      <c r="J103" s="72">
        <v>40</v>
      </c>
      <c r="K103" s="72">
        <v>42</v>
      </c>
      <c r="L103" s="72">
        <v>44</v>
      </c>
      <c r="M103" s="72">
        <v>46</v>
      </c>
      <c r="N103" s="108"/>
      <c r="O103" s="92"/>
      <c r="P103" s="92"/>
      <c r="Q103" s="92"/>
      <c r="R103" s="92"/>
      <c r="S103" s="103" t="s">
        <v>13</v>
      </c>
      <c r="T103" s="1097"/>
      <c r="U103" s="1097"/>
      <c r="V103" s="1097"/>
      <c r="W103" s="103" t="s">
        <v>14</v>
      </c>
      <c r="X103" s="103" t="s">
        <v>15</v>
      </c>
      <c r="Y103" s="71" t="s">
        <v>17</v>
      </c>
      <c r="Z103" s="109" t="s">
        <v>17</v>
      </c>
    </row>
    <row r="104" spans="1:26" hidden="1">
      <c r="A104" s="1153">
        <v>306105</v>
      </c>
      <c r="B104" s="1118">
        <v>58892</v>
      </c>
      <c r="C104" s="764">
        <v>1</v>
      </c>
      <c r="D104" s="125"/>
      <c r="E104" s="125"/>
      <c r="F104" s="764" t="s">
        <v>77</v>
      </c>
      <c r="G104" s="61" t="s">
        <v>54</v>
      </c>
      <c r="H104" s="61">
        <v>1</v>
      </c>
      <c r="I104" s="61">
        <v>1</v>
      </c>
      <c r="J104" s="61">
        <v>1</v>
      </c>
      <c r="K104" s="61">
        <v>1</v>
      </c>
      <c r="L104" s="61">
        <v>1</v>
      </c>
      <c r="M104" s="61">
        <v>1</v>
      </c>
      <c r="N104" s="63"/>
      <c r="O104" s="61"/>
      <c r="P104" s="61"/>
      <c r="Q104" s="61"/>
      <c r="R104" s="61"/>
      <c r="S104" s="764">
        <f>M104+L104+K104+J104+I104+H104+H105+I105+J105+K105+L105+M105</f>
        <v>12</v>
      </c>
      <c r="T104" s="764">
        <v>443</v>
      </c>
      <c r="U104" s="1116" t="s">
        <v>19</v>
      </c>
      <c r="V104" s="1124">
        <v>625</v>
      </c>
      <c r="W104" s="764">
        <v>183</v>
      </c>
      <c r="X104" s="764">
        <f>W104*S104</f>
        <v>2196</v>
      </c>
      <c r="Y104" s="1126">
        <v>7</v>
      </c>
      <c r="Z104" s="1122">
        <v>7.9</v>
      </c>
    </row>
    <row r="105" spans="1:26" hidden="1">
      <c r="A105" s="1154"/>
      <c r="B105" s="1119"/>
      <c r="C105" s="765"/>
      <c r="D105" s="126"/>
      <c r="E105" s="126"/>
      <c r="F105" s="765"/>
      <c r="G105" s="91" t="s">
        <v>55</v>
      </c>
      <c r="H105" s="61">
        <v>1</v>
      </c>
      <c r="I105" s="61">
        <v>1</v>
      </c>
      <c r="J105" s="63">
        <v>1</v>
      </c>
      <c r="K105" s="61">
        <v>1</v>
      </c>
      <c r="L105" s="61">
        <v>1</v>
      </c>
      <c r="M105" s="61">
        <v>1</v>
      </c>
      <c r="N105" s="72"/>
      <c r="O105" s="72"/>
      <c r="P105" s="72"/>
      <c r="Q105" s="72"/>
      <c r="R105" s="72"/>
      <c r="S105" s="765"/>
      <c r="T105" s="765"/>
      <c r="U105" s="1138"/>
      <c r="V105" s="1125"/>
      <c r="W105" s="765"/>
      <c r="X105" s="765"/>
      <c r="Y105" s="1127"/>
      <c r="Z105" s="1123"/>
    </row>
    <row r="106" spans="1:26" hidden="1">
      <c r="A106" s="110"/>
      <c r="B106" s="111"/>
      <c r="C106" s="77"/>
      <c r="D106" s="77"/>
      <c r="E106" s="77"/>
      <c r="F106" s="77"/>
      <c r="G106" s="77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3"/>
      <c r="V106" s="74"/>
      <c r="W106" s="72"/>
      <c r="X106" s="72"/>
      <c r="Y106" s="75"/>
      <c r="Z106" s="76"/>
    </row>
    <row r="107" spans="1:26" ht="13.5" hidden="1" thickBot="1">
      <c r="A107" s="78"/>
      <c r="B107" s="79"/>
      <c r="C107" s="80"/>
      <c r="D107" s="80"/>
      <c r="E107" s="80"/>
      <c r="F107" s="80"/>
      <c r="G107" s="80"/>
      <c r="H107" s="79"/>
      <c r="I107" s="79"/>
      <c r="J107" s="79"/>
      <c r="K107" s="79"/>
      <c r="L107" s="79"/>
      <c r="M107" s="79"/>
      <c r="N107" s="79"/>
      <c r="O107" s="88"/>
      <c r="P107" s="79"/>
      <c r="Q107" s="79"/>
      <c r="R107" s="79"/>
      <c r="S107" s="79"/>
      <c r="T107" s="79"/>
      <c r="U107" s="79"/>
      <c r="V107" s="79"/>
      <c r="W107" s="88">
        <f>SUM(W104:W106)</f>
        <v>183</v>
      </c>
      <c r="X107" s="88">
        <f>SUM(X104:X106)</f>
        <v>2196</v>
      </c>
      <c r="Y107" s="81"/>
      <c r="Z107" s="89"/>
    </row>
    <row r="108" spans="1:26" hidden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idden="1">
      <c r="A109" s="82" t="s">
        <v>41</v>
      </c>
      <c r="B109" s="82"/>
      <c r="C109" s="90">
        <f>W107</f>
        <v>183</v>
      </c>
      <c r="D109" s="82" t="s">
        <v>44</v>
      </c>
      <c r="E109" s="82"/>
      <c r="F109" s="130" t="s">
        <v>84</v>
      </c>
      <c r="G109" s="130" t="s">
        <v>9</v>
      </c>
      <c r="H109" s="1150" t="s">
        <v>82</v>
      </c>
      <c r="I109" s="1150"/>
      <c r="J109" s="1150"/>
      <c r="K109" s="1150"/>
      <c r="L109" s="1150"/>
      <c r="M109" s="1150"/>
      <c r="N109" s="133"/>
      <c r="O109" s="130" t="s">
        <v>83</v>
      </c>
      <c r="P109" s="1151" t="s">
        <v>51</v>
      </c>
      <c r="Q109" s="1151"/>
      <c r="R109" s="84"/>
      <c r="S109" s="84"/>
      <c r="T109" s="84"/>
      <c r="U109" s="84"/>
      <c r="V109" s="84"/>
      <c r="W109" s="84"/>
      <c r="X109" s="84"/>
      <c r="Y109" s="82"/>
      <c r="Z109" s="82"/>
    </row>
    <row r="110" spans="1:26" hidden="1">
      <c r="A110" s="82" t="s">
        <v>42</v>
      </c>
      <c r="B110" s="82"/>
      <c r="C110" s="120">
        <f>X107</f>
        <v>2196</v>
      </c>
      <c r="D110" s="82" t="s">
        <v>15</v>
      </c>
      <c r="E110" s="82"/>
      <c r="F110" s="128"/>
      <c r="G110" s="128"/>
      <c r="H110" s="72">
        <v>36</v>
      </c>
      <c r="I110" s="72">
        <v>38</v>
      </c>
      <c r="J110" s="72">
        <v>40</v>
      </c>
      <c r="K110" s="72">
        <v>42</v>
      </c>
      <c r="L110" s="72">
        <v>44</v>
      </c>
      <c r="M110" s="72">
        <v>46</v>
      </c>
      <c r="N110" s="61"/>
      <c r="O110" s="128"/>
      <c r="P110" s="1140"/>
      <c r="Q110" s="1140"/>
      <c r="R110" s="84"/>
      <c r="S110" s="84"/>
      <c r="T110" s="84"/>
      <c r="U110" s="84"/>
      <c r="V110" s="84"/>
      <c r="W110" s="84"/>
      <c r="X110" s="84"/>
      <c r="Y110" s="82"/>
      <c r="Z110" s="82"/>
    </row>
    <row r="111" spans="1:26" hidden="1">
      <c r="A111" s="82" t="s">
        <v>21</v>
      </c>
      <c r="B111" s="82"/>
      <c r="C111" s="85">
        <v>1281</v>
      </c>
      <c r="D111" s="82" t="s">
        <v>22</v>
      </c>
      <c r="E111" s="82"/>
      <c r="F111" s="759" t="s">
        <v>77</v>
      </c>
      <c r="G111" s="61" t="s">
        <v>54</v>
      </c>
      <c r="H111" s="61">
        <f>H104*W104</f>
        <v>183</v>
      </c>
      <c r="I111" s="61">
        <f>I104*W104</f>
        <v>183</v>
      </c>
      <c r="J111" s="61">
        <f>J104*W104</f>
        <v>183</v>
      </c>
      <c r="K111" s="61">
        <f>K104*W104</f>
        <v>183</v>
      </c>
      <c r="L111" s="61">
        <f>L104*W104</f>
        <v>183</v>
      </c>
      <c r="M111" s="61">
        <f>M104*W104</f>
        <v>183</v>
      </c>
      <c r="N111" s="61">
        <f>H111+I111+J111+K111+L111+M111</f>
        <v>1098</v>
      </c>
      <c r="O111" s="759">
        <f>N111+N112</f>
        <v>2196</v>
      </c>
      <c r="P111" s="759">
        <v>1</v>
      </c>
      <c r="Q111" s="759"/>
      <c r="R111" s="84"/>
      <c r="S111" s="84"/>
      <c r="T111" s="84"/>
      <c r="U111" s="84"/>
      <c r="V111" s="84"/>
      <c r="W111" s="84"/>
      <c r="X111" s="84"/>
      <c r="Y111" s="82"/>
      <c r="Z111" s="82"/>
    </row>
    <row r="112" spans="1:26" hidden="1">
      <c r="A112" s="82" t="s">
        <v>23</v>
      </c>
      <c r="B112" s="82"/>
      <c r="C112" s="85">
        <v>1445.7</v>
      </c>
      <c r="D112" s="82" t="s">
        <v>22</v>
      </c>
      <c r="E112" s="82"/>
      <c r="F112" s="759"/>
      <c r="G112" s="61" t="s">
        <v>55</v>
      </c>
      <c r="H112" s="61">
        <f>H105*W104</f>
        <v>183</v>
      </c>
      <c r="I112" s="61">
        <f>I105*W104</f>
        <v>183</v>
      </c>
      <c r="J112" s="61">
        <f>J105*W104</f>
        <v>183</v>
      </c>
      <c r="K112" s="61">
        <f>K105*W104</f>
        <v>183</v>
      </c>
      <c r="L112" s="61">
        <f>L105*W104</f>
        <v>183</v>
      </c>
      <c r="M112" s="61">
        <f>M105*W104</f>
        <v>183</v>
      </c>
      <c r="N112" s="61">
        <f>H112+I112+J112+K112+L112+M112</f>
        <v>1098</v>
      </c>
      <c r="O112" s="759"/>
      <c r="P112" s="759"/>
      <c r="Q112" s="759"/>
      <c r="R112" s="84"/>
      <c r="S112" s="84"/>
      <c r="T112" s="84"/>
      <c r="U112" s="84"/>
      <c r="V112" s="84"/>
      <c r="W112" s="84"/>
      <c r="X112" s="84"/>
      <c r="Y112" s="82"/>
      <c r="Z112" s="82"/>
    </row>
    <row r="113" spans="1:26" hidden="1">
      <c r="A113" s="82" t="s">
        <v>43</v>
      </c>
      <c r="B113" s="82"/>
      <c r="C113" s="86">
        <v>5.73</v>
      </c>
      <c r="D113" s="82" t="s">
        <v>45</v>
      </c>
      <c r="E113" s="82"/>
      <c r="F113" s="82"/>
      <c r="G113" s="82"/>
      <c r="H113" s="82"/>
      <c r="I113" s="82"/>
      <c r="J113" s="82"/>
      <c r="K113" s="82"/>
      <c r="L113" s="82"/>
      <c r="M113" s="83"/>
      <c r="N113" s="83"/>
      <c r="O113" s="83"/>
      <c r="P113" s="82"/>
      <c r="Q113" s="84"/>
      <c r="R113" s="84"/>
      <c r="S113" s="84"/>
      <c r="T113" s="84"/>
      <c r="U113" s="84"/>
      <c r="V113" s="84"/>
      <c r="W113" s="84"/>
      <c r="X113" s="84"/>
      <c r="Y113" s="82"/>
      <c r="Z113" s="82"/>
    </row>
    <row r="114" spans="1:26" hidden="1">
      <c r="A114" s="82"/>
      <c r="B114" s="82"/>
      <c r="C114" s="86"/>
      <c r="D114" s="86"/>
      <c r="E114" s="86"/>
      <c r="F114" s="86"/>
      <c r="G114" s="82"/>
      <c r="H114" s="82"/>
      <c r="I114" s="82"/>
      <c r="J114" s="82"/>
      <c r="K114" s="82"/>
      <c r="L114" s="82"/>
      <c r="M114" s="83"/>
      <c r="N114" s="83"/>
      <c r="O114" s="83"/>
      <c r="P114" s="82"/>
      <c r="Q114" s="84"/>
      <c r="R114" s="84"/>
      <c r="S114" s="84"/>
      <c r="T114" s="84"/>
      <c r="U114" s="84"/>
      <c r="V114" s="84"/>
      <c r="W114" s="84"/>
      <c r="X114" s="84"/>
      <c r="Y114" s="82"/>
      <c r="Z114" s="82"/>
    </row>
    <row r="115" spans="1:26" hidden="1">
      <c r="A115" s="82"/>
      <c r="B115" s="82"/>
      <c r="C115" s="86"/>
      <c r="D115" s="86"/>
      <c r="E115" s="86"/>
      <c r="F115" s="86"/>
      <c r="G115" s="82"/>
      <c r="H115" s="82"/>
      <c r="I115" s="82"/>
      <c r="J115" s="82"/>
      <c r="K115" s="82"/>
      <c r="L115" s="82"/>
      <c r="M115" s="83"/>
      <c r="N115" s="83"/>
      <c r="O115" s="83"/>
      <c r="P115" s="82"/>
      <c r="Q115" s="84"/>
      <c r="R115" s="84"/>
      <c r="S115" s="84"/>
      <c r="T115" s="84"/>
      <c r="U115" s="84"/>
      <c r="V115" s="84"/>
      <c r="W115" s="84"/>
      <c r="X115" s="84"/>
      <c r="Y115" s="82"/>
      <c r="Z115" s="82"/>
    </row>
    <row r="116" spans="1:26" hidden="1">
      <c r="A116" s="82"/>
      <c r="B116" s="82"/>
      <c r="C116" s="86"/>
      <c r="D116" s="86"/>
      <c r="E116" s="86"/>
      <c r="F116" s="86"/>
      <c r="G116" s="82"/>
      <c r="H116" s="82"/>
      <c r="I116" s="82"/>
      <c r="J116" s="82"/>
      <c r="K116" s="82"/>
      <c r="L116" s="82"/>
      <c r="M116" s="83"/>
      <c r="N116" s="83"/>
      <c r="O116" s="83"/>
      <c r="P116" s="82"/>
      <c r="Q116" s="84"/>
      <c r="R116" s="84"/>
      <c r="S116" s="84"/>
      <c r="T116" s="84"/>
      <c r="U116" s="84"/>
      <c r="V116" s="84"/>
      <c r="W116" s="84"/>
      <c r="X116" s="84"/>
      <c r="Y116" s="82"/>
      <c r="Z116" s="82"/>
    </row>
    <row r="117" spans="1:26" hidden="1"/>
    <row r="118" spans="1:26" hidden="1"/>
    <row r="119" spans="1:26" hidden="1"/>
    <row r="120" spans="1:26" hidden="1"/>
    <row r="121" spans="1:26" hidden="1"/>
    <row r="122" spans="1:26" hidden="1"/>
    <row r="123" spans="1:26" hidden="1"/>
    <row r="124" spans="1:26" hidden="1"/>
    <row r="125" spans="1:26" hidden="1"/>
    <row r="126" spans="1:26" hidden="1"/>
    <row r="127" spans="1:26" hidden="1"/>
    <row r="128" spans="1:26" hidden="1"/>
    <row r="129" spans="1:26" hidden="1"/>
    <row r="130" spans="1:26" hidden="1"/>
    <row r="131" spans="1:26" hidden="1"/>
    <row r="132" spans="1:26" hidden="1"/>
    <row r="133" spans="1:26" hidden="1"/>
    <row r="134" spans="1:26" hidden="1"/>
    <row r="135" spans="1:26" hidden="1"/>
    <row r="136" spans="1:26" hidden="1"/>
    <row r="137" spans="1:26" hidden="1"/>
    <row r="138" spans="1:26" hidden="1"/>
    <row r="139" spans="1:26" hidden="1"/>
    <row r="140" spans="1:26" hidden="1"/>
    <row r="141" spans="1:26" hidden="1"/>
    <row r="142" spans="1:26" ht="26.25" hidden="1">
      <c r="A142" s="789" t="s">
        <v>92</v>
      </c>
      <c r="B142" s="789"/>
      <c r="C142" s="789"/>
      <c r="D142" s="789"/>
      <c r="E142" s="789"/>
      <c r="F142" s="789"/>
      <c r="G142" s="789"/>
      <c r="H142" s="789"/>
      <c r="I142" s="789"/>
      <c r="J142" s="789"/>
      <c r="K142" s="789"/>
      <c r="L142" s="789"/>
      <c r="M142" s="789"/>
      <c r="N142" s="789"/>
      <c r="O142" s="789"/>
      <c r="P142" s="789"/>
      <c r="Q142" s="789"/>
      <c r="R142" s="789"/>
      <c r="S142" s="789"/>
      <c r="T142" s="789"/>
      <c r="U142" s="789"/>
      <c r="V142" s="789"/>
      <c r="W142" s="789"/>
      <c r="X142" s="789"/>
      <c r="Y142" s="789"/>
      <c r="Z142" s="789"/>
    </row>
    <row r="143" spans="1:26" hidden="1">
      <c r="A143" s="790" t="s">
        <v>93</v>
      </c>
      <c r="B143" s="790"/>
      <c r="C143" s="790"/>
      <c r="D143" s="790"/>
      <c r="E143" s="790"/>
      <c r="F143" s="790"/>
      <c r="G143" s="790"/>
      <c r="H143" s="790"/>
      <c r="I143" s="790"/>
      <c r="J143" s="790"/>
      <c r="K143" s="790"/>
      <c r="L143" s="790"/>
      <c r="M143" s="790"/>
      <c r="N143" s="790"/>
      <c r="O143" s="790"/>
      <c r="P143" s="790"/>
      <c r="Q143" s="790"/>
      <c r="R143" s="790"/>
      <c r="S143" s="790"/>
      <c r="T143" s="790"/>
      <c r="U143" s="790"/>
      <c r="V143" s="790"/>
      <c r="W143" s="790"/>
      <c r="X143" s="790"/>
      <c r="Y143" s="790"/>
      <c r="Z143" s="790"/>
    </row>
    <row r="144" spans="1:26" hidden="1">
      <c r="A144" s="795"/>
      <c r="B144" s="795"/>
      <c r="C144" s="795"/>
      <c r="D144" s="795"/>
      <c r="E144" s="795"/>
      <c r="F144" s="795"/>
      <c r="G144" s="795"/>
      <c r="H144" s="795"/>
      <c r="I144" s="795"/>
      <c r="J144" s="795"/>
      <c r="K144" s="795"/>
      <c r="L144" s="795"/>
      <c r="M144" s="795"/>
      <c r="N144" s="795"/>
      <c r="O144" s="795"/>
      <c r="P144" s="795"/>
      <c r="Q144" s="795"/>
      <c r="R144" s="795"/>
      <c r="S144" s="795"/>
      <c r="T144" s="795"/>
      <c r="U144" s="795"/>
      <c r="V144" s="795"/>
      <c r="W144" s="795"/>
      <c r="X144" s="795"/>
      <c r="Y144" s="795"/>
      <c r="Z144" s="795"/>
    </row>
    <row r="145" spans="1:26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hidden="1" thickBot="1">
      <c r="A146" s="1149" t="s">
        <v>27</v>
      </c>
      <c r="B146" s="1149"/>
      <c r="C146" s="1149"/>
      <c r="D146" s="1149"/>
      <c r="E146" s="1149"/>
      <c r="F146" s="1149"/>
      <c r="G146" s="1149"/>
      <c r="H146" s="1149"/>
      <c r="I146" s="1149"/>
      <c r="J146" s="1149"/>
      <c r="K146" s="1149"/>
      <c r="L146" s="1149"/>
      <c r="M146" s="1149"/>
      <c r="N146" s="1149"/>
      <c r="O146" s="1149"/>
      <c r="P146" s="1149"/>
      <c r="Q146" s="1149"/>
      <c r="R146" s="1149"/>
      <c r="S146" s="1149"/>
      <c r="T146" s="1149"/>
      <c r="U146" s="1149"/>
      <c r="V146" s="1149"/>
      <c r="W146" s="1149"/>
      <c r="X146" s="1149"/>
      <c r="Y146" s="2"/>
      <c r="Z146" s="2"/>
    </row>
    <row r="147" spans="1:26" hidden="1">
      <c r="A147" s="3" t="s">
        <v>0</v>
      </c>
      <c r="B147" s="4"/>
      <c r="C147" s="5"/>
      <c r="D147" s="5"/>
      <c r="E147" s="5"/>
      <c r="F147" s="5"/>
      <c r="G147" s="5"/>
      <c r="H147" s="5"/>
      <c r="I147" s="5"/>
      <c r="J147" s="6"/>
      <c r="K147" s="6"/>
      <c r="L147" s="4"/>
      <c r="M147" s="793" t="s">
        <v>28</v>
      </c>
      <c r="N147" s="794"/>
      <c r="O147" s="794"/>
      <c r="P147" s="8" t="s">
        <v>90</v>
      </c>
      <c r="Q147" s="5"/>
      <c r="R147" s="7"/>
      <c r="S147" s="7"/>
      <c r="T147" s="7"/>
      <c r="U147" s="7" t="s">
        <v>71</v>
      </c>
      <c r="V147" s="7"/>
      <c r="W147" s="9"/>
      <c r="X147" s="3" t="s">
        <v>20</v>
      </c>
      <c r="Y147" s="8"/>
      <c r="Z147" s="10"/>
    </row>
    <row r="148" spans="1:26" hidden="1">
      <c r="A148" s="11" t="s">
        <v>94</v>
      </c>
      <c r="B148" s="12"/>
      <c r="C148" s="12"/>
      <c r="D148" s="12"/>
      <c r="E148" s="12"/>
      <c r="F148" s="12"/>
      <c r="G148" s="12"/>
      <c r="H148" s="12"/>
      <c r="I148" s="12"/>
      <c r="J148" s="13"/>
      <c r="K148" s="13"/>
      <c r="L148" s="14"/>
      <c r="M148" s="796" t="s">
        <v>2</v>
      </c>
      <c r="N148" s="797"/>
      <c r="O148" s="797"/>
      <c r="P148" s="18" t="s">
        <v>91</v>
      </c>
      <c r="Q148" s="13"/>
      <c r="R148" s="13"/>
      <c r="S148" s="13"/>
      <c r="T148" s="13"/>
      <c r="U148" s="15" t="s">
        <v>71</v>
      </c>
      <c r="V148" s="18"/>
      <c r="W148" s="19"/>
      <c r="X148" s="20"/>
      <c r="Y148" s="18"/>
      <c r="Z148" s="19"/>
    </row>
    <row r="149" spans="1:26" ht="13.5" hidden="1" thickBot="1">
      <c r="A149" s="21" t="s">
        <v>93</v>
      </c>
      <c r="B149" s="22"/>
      <c r="C149" s="22"/>
      <c r="D149" s="22"/>
      <c r="E149" s="22"/>
      <c r="F149" s="22"/>
      <c r="G149" s="22"/>
      <c r="H149" s="22"/>
      <c r="I149" s="22"/>
      <c r="J149" s="23"/>
      <c r="K149" s="23"/>
      <c r="L149" s="24"/>
      <c r="M149" s="791" t="s">
        <v>67</v>
      </c>
      <c r="N149" s="792"/>
      <c r="O149" s="792"/>
      <c r="P149" s="798" t="s">
        <v>69</v>
      </c>
      <c r="Q149" s="792"/>
      <c r="R149" s="792"/>
      <c r="S149" s="792"/>
      <c r="T149" s="27"/>
      <c r="U149" s="28" t="s">
        <v>70</v>
      </c>
      <c r="V149" s="26"/>
      <c r="W149" s="29"/>
      <c r="X149" s="30" t="s">
        <v>29</v>
      </c>
      <c r="Y149" s="26"/>
      <c r="Z149" s="29"/>
    </row>
    <row r="150" spans="1:26" hidden="1">
      <c r="A150" s="31" t="s">
        <v>34</v>
      </c>
      <c r="B150" s="32"/>
      <c r="C150" s="32"/>
      <c r="D150" s="32"/>
      <c r="E150" s="32"/>
      <c r="F150" s="32"/>
      <c r="G150" s="32"/>
      <c r="H150" s="32"/>
      <c r="I150" s="32"/>
      <c r="J150" s="33"/>
      <c r="K150" s="33"/>
      <c r="L150" s="34"/>
      <c r="M150" s="793" t="s">
        <v>36</v>
      </c>
      <c r="N150" s="794"/>
      <c r="O150" s="794"/>
      <c r="P150" s="5" t="s">
        <v>64</v>
      </c>
      <c r="Q150" s="7"/>
      <c r="R150" s="7"/>
      <c r="S150" s="7"/>
      <c r="T150" s="7"/>
      <c r="U150" s="7"/>
      <c r="V150" s="112"/>
      <c r="W150" s="112"/>
      <c r="X150" s="6"/>
      <c r="Y150" s="6"/>
      <c r="Z150" s="9"/>
    </row>
    <row r="151" spans="1:26" hidden="1">
      <c r="A151" s="37" t="s">
        <v>64</v>
      </c>
      <c r="B151" s="12"/>
      <c r="C151" s="12"/>
      <c r="D151" s="12"/>
      <c r="E151" s="12"/>
      <c r="F151" s="12"/>
      <c r="G151" s="12"/>
      <c r="H151" s="12"/>
      <c r="I151" s="12"/>
      <c r="J151" s="17"/>
      <c r="K151" s="17"/>
      <c r="L151" s="14"/>
      <c r="M151" s="87"/>
      <c r="N151" s="14"/>
      <c r="O151" s="14"/>
      <c r="P151" s="38" t="s">
        <v>65</v>
      </c>
      <c r="Q151" s="15"/>
      <c r="R151" s="15"/>
      <c r="S151" s="15"/>
      <c r="T151" s="15"/>
      <c r="U151" s="15"/>
      <c r="V151" s="36"/>
      <c r="W151" s="36"/>
      <c r="X151" s="13"/>
      <c r="Y151" s="13"/>
      <c r="Z151" s="57"/>
    </row>
    <row r="152" spans="1:26" hidden="1">
      <c r="A152" s="37" t="s">
        <v>65</v>
      </c>
      <c r="B152" s="12"/>
      <c r="C152" s="12"/>
      <c r="D152" s="12"/>
      <c r="E152" s="12"/>
      <c r="F152" s="12"/>
      <c r="G152" s="12"/>
      <c r="H152" s="12"/>
      <c r="I152" s="12"/>
      <c r="J152" s="17"/>
      <c r="K152" s="17"/>
      <c r="L152" s="14"/>
      <c r="M152" s="113" t="s">
        <v>38</v>
      </c>
      <c r="N152" s="35"/>
      <c r="O152" s="35"/>
      <c r="P152" s="44"/>
      <c r="Q152" s="801"/>
      <c r="R152" s="801"/>
      <c r="S152" s="801"/>
      <c r="T152" s="801"/>
      <c r="U152" s="801"/>
      <c r="V152" s="43"/>
      <c r="W152" s="43" t="s">
        <v>72</v>
      </c>
      <c r="X152" s="43"/>
      <c r="Y152" s="43"/>
      <c r="Z152" s="121"/>
    </row>
    <row r="153" spans="1:26" hidden="1">
      <c r="A153" s="37" t="s">
        <v>66</v>
      </c>
      <c r="B153" s="38"/>
      <c r="C153" s="38"/>
      <c r="D153" s="38"/>
      <c r="E153" s="38"/>
      <c r="F153" s="38"/>
      <c r="G153" s="39"/>
      <c r="H153" s="12"/>
      <c r="I153" s="15"/>
      <c r="J153" s="15"/>
      <c r="K153" s="17"/>
      <c r="L153" s="12"/>
      <c r="M153" s="114" t="s">
        <v>39</v>
      </c>
      <c r="N153" s="15"/>
      <c r="O153" s="15"/>
      <c r="P153" s="12"/>
      <c r="Q153" s="15" t="s">
        <v>40</v>
      </c>
      <c r="R153" s="18"/>
      <c r="S153" s="15"/>
      <c r="T153" s="15"/>
      <c r="U153" s="15"/>
      <c r="V153" s="15"/>
      <c r="W153" s="15"/>
      <c r="X153" s="46"/>
      <c r="Y153" s="46"/>
      <c r="Z153" s="47"/>
    </row>
    <row r="154" spans="1:26" hidden="1">
      <c r="A154" s="37" t="s">
        <v>63</v>
      </c>
      <c r="B154" s="38"/>
      <c r="C154" s="38"/>
      <c r="D154" s="38"/>
      <c r="E154" s="38"/>
      <c r="F154" s="38"/>
      <c r="G154" s="38"/>
      <c r="H154" s="12"/>
      <c r="I154" s="15"/>
      <c r="J154" s="15"/>
      <c r="K154" s="17"/>
      <c r="L154" s="12"/>
      <c r="M154" s="114" t="s">
        <v>37</v>
      </c>
      <c r="N154" s="15"/>
      <c r="O154" s="15"/>
      <c r="P154" s="15"/>
      <c r="Q154" s="15" t="s">
        <v>30</v>
      </c>
      <c r="R154" s="15"/>
      <c r="S154" s="18"/>
      <c r="T154" s="15"/>
      <c r="U154" s="15"/>
      <c r="V154" s="15"/>
      <c r="W154" s="15"/>
      <c r="X154" s="15"/>
      <c r="Y154" s="13"/>
      <c r="Z154" s="57"/>
    </row>
    <row r="155" spans="1:26" hidden="1">
      <c r="A155" s="31" t="s">
        <v>35</v>
      </c>
      <c r="B155" s="42"/>
      <c r="C155" s="42"/>
      <c r="D155" s="42"/>
      <c r="E155" s="42"/>
      <c r="F155" s="42"/>
      <c r="G155" s="42"/>
      <c r="H155" s="32"/>
      <c r="I155" s="43"/>
      <c r="J155" s="33"/>
      <c r="K155" s="33"/>
      <c r="L155" s="118"/>
      <c r="M155" s="18" t="s">
        <v>3</v>
      </c>
      <c r="N155" s="15"/>
      <c r="O155" s="15"/>
      <c r="P155" s="15"/>
      <c r="Q155" s="15" t="s">
        <v>76</v>
      </c>
      <c r="R155" s="15"/>
      <c r="S155" s="15"/>
      <c r="T155" s="15"/>
      <c r="U155" s="15"/>
      <c r="V155" s="15"/>
      <c r="W155" s="15"/>
      <c r="X155" s="18"/>
      <c r="Y155" s="15"/>
      <c r="Z155" s="45"/>
    </row>
    <row r="156" spans="1:26" hidden="1">
      <c r="A156" s="37" t="s">
        <v>62</v>
      </c>
      <c r="B156" s="38"/>
      <c r="C156" s="38"/>
      <c r="D156" s="38"/>
      <c r="E156" s="38"/>
      <c r="F156" s="38"/>
      <c r="G156" s="39"/>
      <c r="H156" s="12"/>
      <c r="I156" s="15"/>
      <c r="J156" s="15"/>
      <c r="K156" s="17"/>
      <c r="L156" s="119"/>
      <c r="M156" s="18" t="s">
        <v>4</v>
      </c>
      <c r="N156" s="16"/>
      <c r="O156" s="16"/>
      <c r="P156" s="18"/>
      <c r="Q156" s="15"/>
      <c r="R156" s="15"/>
      <c r="S156" s="15"/>
      <c r="T156" s="15"/>
      <c r="U156" s="15"/>
      <c r="V156" s="15"/>
      <c r="W156" s="15"/>
      <c r="X156" s="15"/>
      <c r="Y156" s="15"/>
      <c r="Z156" s="45"/>
    </row>
    <row r="157" spans="1:26" hidden="1">
      <c r="A157" s="37" t="s">
        <v>63</v>
      </c>
      <c r="B157" s="38"/>
      <c r="C157" s="38"/>
      <c r="D157" s="38"/>
      <c r="E157" s="38"/>
      <c r="F157" s="38"/>
      <c r="G157" s="38"/>
      <c r="H157" s="12"/>
      <c r="I157" s="15"/>
      <c r="J157" s="15"/>
      <c r="K157" s="17"/>
      <c r="L157" s="115"/>
      <c r="M157" s="18" t="s">
        <v>5</v>
      </c>
      <c r="N157" s="15"/>
      <c r="O157" s="15"/>
      <c r="P157" s="12"/>
      <c r="Q157" s="15" t="s">
        <v>31</v>
      </c>
      <c r="R157" s="18"/>
      <c r="S157" s="15"/>
      <c r="T157" s="15"/>
      <c r="U157" s="15"/>
      <c r="V157" s="15"/>
      <c r="W157" s="15"/>
      <c r="X157" s="15"/>
      <c r="Y157" s="15"/>
      <c r="Z157" s="45"/>
    </row>
    <row r="158" spans="1:26" hidden="1">
      <c r="A158" s="122"/>
      <c r="B158" s="41"/>
      <c r="C158" s="41"/>
      <c r="D158" s="41"/>
      <c r="E158" s="41"/>
      <c r="F158" s="41"/>
      <c r="G158" s="41"/>
      <c r="H158" s="22"/>
      <c r="I158" s="25"/>
      <c r="J158" s="25"/>
      <c r="K158" s="23"/>
      <c r="L158" s="117"/>
      <c r="M158" s="116" t="s">
        <v>68</v>
      </c>
      <c r="N158" s="25"/>
      <c r="O158" s="25"/>
      <c r="P158" s="22"/>
      <c r="Q158" s="25"/>
      <c r="R158" s="116"/>
      <c r="S158" s="25"/>
      <c r="T158" s="25"/>
      <c r="U158" s="25"/>
      <c r="V158" s="25"/>
      <c r="W158" s="25"/>
      <c r="X158" s="25"/>
      <c r="Y158" s="25"/>
      <c r="Z158" s="123"/>
    </row>
    <row r="159" spans="1:26" hidden="1">
      <c r="A159" s="48"/>
      <c r="B159" s="49"/>
      <c r="C159" s="50"/>
      <c r="D159" s="50"/>
      <c r="E159" s="50"/>
      <c r="F159" s="50"/>
      <c r="G159" s="51"/>
      <c r="H159" s="48" t="s">
        <v>81</v>
      </c>
      <c r="I159" s="49"/>
      <c r="J159" s="15"/>
      <c r="K159" s="12"/>
      <c r="L159" s="15"/>
      <c r="M159" s="12"/>
      <c r="N159" s="12"/>
      <c r="O159" s="12"/>
      <c r="P159" s="12"/>
      <c r="Q159" s="12"/>
      <c r="R159" s="56" t="s">
        <v>32</v>
      </c>
      <c r="S159" s="12"/>
      <c r="T159" s="12"/>
      <c r="U159" s="12"/>
      <c r="V159" s="15"/>
      <c r="W159" s="15"/>
      <c r="X159" s="15"/>
      <c r="Y159" s="13"/>
      <c r="Z159" s="57"/>
    </row>
    <row r="160" spans="1:26" hidden="1">
      <c r="A160" s="53"/>
      <c r="B160" s="49"/>
      <c r="C160" s="50"/>
      <c r="D160" s="50"/>
      <c r="E160" s="50"/>
      <c r="F160" s="54"/>
      <c r="G160" s="55"/>
      <c r="H160" s="53" t="s">
        <v>79</v>
      </c>
      <c r="I160" s="49"/>
      <c r="J160" s="15"/>
      <c r="K160" s="12"/>
      <c r="L160" s="15"/>
      <c r="M160" s="12"/>
      <c r="N160" s="12"/>
      <c r="O160" s="12"/>
      <c r="P160" s="12"/>
      <c r="Q160" s="12"/>
      <c r="R160" s="52" t="s">
        <v>73</v>
      </c>
      <c r="S160" s="12"/>
      <c r="T160" s="12"/>
      <c r="U160" s="12"/>
      <c r="V160" s="15"/>
      <c r="W160" s="15"/>
      <c r="X160" s="15"/>
      <c r="Y160" s="13"/>
      <c r="Z160" s="57"/>
    </row>
    <row r="161" spans="1:26" hidden="1">
      <c r="A161" s="53"/>
      <c r="B161" s="12"/>
      <c r="C161" s="54"/>
      <c r="D161" s="54"/>
      <c r="E161" s="54"/>
      <c r="F161" s="12"/>
      <c r="G161" s="58"/>
      <c r="H161" s="53">
        <v>58892</v>
      </c>
      <c r="I161" s="12"/>
      <c r="J161" s="15"/>
      <c r="K161" s="15"/>
      <c r="L161" s="15"/>
      <c r="M161" s="15"/>
      <c r="N161" s="15"/>
      <c r="O161" s="15"/>
      <c r="P161" s="12"/>
      <c r="Q161" s="12"/>
      <c r="R161" s="59" t="s">
        <v>74</v>
      </c>
      <c r="S161" s="15"/>
      <c r="T161" s="15"/>
      <c r="U161" s="15"/>
      <c r="V161" s="15"/>
      <c r="W161" s="15"/>
      <c r="X161" s="15"/>
      <c r="Y161" s="13"/>
      <c r="Z161" s="57"/>
    </row>
    <row r="162" spans="1:26" hidden="1">
      <c r="A162" s="53"/>
      <c r="B162" s="12"/>
      <c r="C162" s="54"/>
      <c r="D162" s="54"/>
      <c r="E162" s="54"/>
      <c r="F162" s="12"/>
      <c r="G162" s="58"/>
      <c r="H162" s="53" t="s">
        <v>80</v>
      </c>
      <c r="I162" s="12"/>
      <c r="J162" s="54"/>
      <c r="K162" s="15"/>
      <c r="L162" s="15"/>
      <c r="M162" s="15"/>
      <c r="N162" s="15"/>
      <c r="O162" s="15"/>
      <c r="P162" s="12"/>
      <c r="Q162" s="12"/>
      <c r="R162" s="52" t="s">
        <v>75</v>
      </c>
      <c r="S162" s="12"/>
      <c r="T162" s="12"/>
      <c r="U162" s="15"/>
      <c r="V162" s="15"/>
      <c r="W162" s="15"/>
      <c r="X162" s="15"/>
      <c r="Y162" s="13"/>
      <c r="Z162" s="57"/>
    </row>
    <row r="163" spans="1:26" hidden="1">
      <c r="A163" s="53"/>
      <c r="B163" s="12"/>
      <c r="C163" s="54"/>
      <c r="D163" s="54"/>
      <c r="E163" s="54"/>
      <c r="F163" s="12"/>
      <c r="G163" s="58"/>
      <c r="H163" s="53" t="s">
        <v>24</v>
      </c>
      <c r="I163" s="60"/>
      <c r="J163" s="61">
        <v>36</v>
      </c>
      <c r="K163" s="61">
        <v>38</v>
      </c>
      <c r="L163" s="61">
        <v>40</v>
      </c>
      <c r="M163" s="61">
        <v>42</v>
      </c>
      <c r="N163" s="61">
        <v>44</v>
      </c>
      <c r="O163" s="61">
        <v>46</v>
      </c>
      <c r="P163" s="62"/>
      <c r="Q163" s="12"/>
      <c r="R163" s="52"/>
      <c r="S163" s="12"/>
      <c r="T163" s="12"/>
      <c r="U163" s="12"/>
      <c r="V163" s="15"/>
      <c r="W163" s="15"/>
      <c r="X163" s="15"/>
      <c r="Y163" s="13"/>
      <c r="Z163" s="57"/>
    </row>
    <row r="164" spans="1:26" hidden="1">
      <c r="A164" s="53"/>
      <c r="B164" s="12"/>
      <c r="C164" s="12"/>
      <c r="D164" s="12"/>
      <c r="E164" s="12"/>
      <c r="F164" s="12"/>
      <c r="G164" s="58"/>
      <c r="H164" s="53" t="s">
        <v>54</v>
      </c>
      <c r="I164" s="60"/>
      <c r="J164" s="61">
        <v>1</v>
      </c>
      <c r="K164" s="61">
        <v>1</v>
      </c>
      <c r="L164" s="61">
        <v>1</v>
      </c>
      <c r="M164" s="61">
        <v>1</v>
      </c>
      <c r="N164" s="61">
        <v>1</v>
      </c>
      <c r="O164" s="61">
        <v>1</v>
      </c>
      <c r="P164" s="62"/>
      <c r="Q164" s="12"/>
      <c r="R164" s="52"/>
      <c r="S164" s="12"/>
      <c r="T164" s="12"/>
      <c r="U164" s="12"/>
      <c r="V164" s="15"/>
      <c r="W164" s="15"/>
      <c r="X164" s="15"/>
      <c r="Y164" s="13"/>
      <c r="Z164" s="57"/>
    </row>
    <row r="165" spans="1:26" hidden="1">
      <c r="A165" s="53"/>
      <c r="B165" s="12"/>
      <c r="C165" s="12"/>
      <c r="D165" s="12"/>
      <c r="E165" s="12"/>
      <c r="F165" s="12"/>
      <c r="G165" s="58"/>
      <c r="H165" s="53" t="s">
        <v>55</v>
      </c>
      <c r="I165" s="60"/>
      <c r="J165" s="61">
        <v>1</v>
      </c>
      <c r="K165" s="61">
        <v>1</v>
      </c>
      <c r="L165" s="63">
        <v>1</v>
      </c>
      <c r="M165" s="61">
        <v>1</v>
      </c>
      <c r="N165" s="61">
        <v>1</v>
      </c>
      <c r="O165" s="61">
        <v>1</v>
      </c>
      <c r="P165" s="63"/>
      <c r="Q165" s="12"/>
      <c r="R165" s="52"/>
      <c r="S165" s="12"/>
      <c r="T165" s="12"/>
      <c r="U165" s="12"/>
      <c r="V165" s="15"/>
      <c r="W165" s="15"/>
      <c r="X165" s="15"/>
      <c r="Y165" s="13"/>
      <c r="Z165" s="57"/>
    </row>
    <row r="166" spans="1:26" hidden="1">
      <c r="A166" s="53"/>
      <c r="B166" s="12"/>
      <c r="C166" s="12"/>
      <c r="D166" s="12"/>
      <c r="E166" s="12"/>
      <c r="F166" s="12"/>
      <c r="G166" s="58"/>
      <c r="H166" s="53" t="s">
        <v>6</v>
      </c>
      <c r="I166" s="60" t="s">
        <v>1</v>
      </c>
      <c r="J166" s="64"/>
      <c r="K166" s="15" t="s">
        <v>17</v>
      </c>
      <c r="L166" s="15"/>
      <c r="M166" s="13"/>
      <c r="N166" s="13"/>
      <c r="O166" s="13"/>
      <c r="P166" s="15"/>
      <c r="Q166" s="12"/>
      <c r="R166" s="52"/>
      <c r="S166" s="12"/>
      <c r="T166" s="12"/>
      <c r="U166" s="12"/>
      <c r="V166" s="15"/>
      <c r="W166" s="15"/>
      <c r="X166" s="15"/>
      <c r="Y166" s="13"/>
      <c r="Z166" s="57"/>
    </row>
    <row r="167" spans="1:26" hidden="1">
      <c r="A167" s="53"/>
      <c r="B167" s="12"/>
      <c r="C167" s="12"/>
      <c r="D167" s="12"/>
      <c r="E167" s="12"/>
      <c r="F167" s="12"/>
      <c r="G167" s="58"/>
      <c r="H167" s="40" t="s">
        <v>7</v>
      </c>
      <c r="I167" s="60" t="s">
        <v>1</v>
      </c>
      <c r="J167" s="65"/>
      <c r="K167" s="15" t="s">
        <v>17</v>
      </c>
      <c r="L167" s="15"/>
      <c r="M167" s="15"/>
      <c r="N167" s="15"/>
      <c r="O167" s="15"/>
      <c r="P167" s="12"/>
      <c r="Q167" s="12"/>
      <c r="R167" s="52"/>
      <c r="S167" s="12"/>
      <c r="T167" s="12"/>
      <c r="U167" s="12"/>
      <c r="V167" s="15"/>
      <c r="W167" s="15"/>
      <c r="X167" s="15"/>
      <c r="Y167" s="13"/>
      <c r="Z167" s="57"/>
    </row>
    <row r="168" spans="1:26" hidden="1">
      <c r="A168" s="53"/>
      <c r="B168" s="12"/>
      <c r="C168" s="12"/>
      <c r="D168" s="12"/>
      <c r="E168" s="12"/>
      <c r="F168" s="12"/>
      <c r="G168" s="58"/>
      <c r="H168" s="40" t="s">
        <v>8</v>
      </c>
      <c r="I168" s="60" t="s">
        <v>1</v>
      </c>
      <c r="J168" s="66"/>
      <c r="K168" s="67"/>
      <c r="L168" s="15"/>
      <c r="M168" s="15"/>
      <c r="N168" s="15"/>
      <c r="O168" s="15"/>
      <c r="P168" s="12"/>
      <c r="Q168" s="12"/>
      <c r="R168" s="68"/>
      <c r="S168" s="25"/>
      <c r="T168" s="25"/>
      <c r="U168" s="25"/>
      <c r="V168" s="25"/>
      <c r="W168" s="25"/>
      <c r="X168" s="25"/>
      <c r="Y168" s="69"/>
      <c r="Z168" s="70"/>
    </row>
    <row r="169" spans="1:26" hidden="1">
      <c r="A169" s="99" t="s">
        <v>48</v>
      </c>
      <c r="B169" s="100" t="s">
        <v>49</v>
      </c>
      <c r="C169" s="100" t="s">
        <v>50</v>
      </c>
      <c r="D169" s="113"/>
      <c r="E169" s="113"/>
      <c r="F169" s="101" t="s">
        <v>52</v>
      </c>
      <c r="G169" s="1075" t="s">
        <v>9</v>
      </c>
      <c r="H169" s="1076" t="s">
        <v>24</v>
      </c>
      <c r="I169" s="1076"/>
      <c r="J169" s="1076"/>
      <c r="K169" s="1076"/>
      <c r="L169" s="1076"/>
      <c r="M169" s="1076"/>
      <c r="N169" s="1076"/>
      <c r="O169" s="1076"/>
      <c r="P169" s="1076"/>
      <c r="Q169" s="1076"/>
      <c r="R169" s="1077"/>
      <c r="S169" s="102" t="s">
        <v>10</v>
      </c>
      <c r="T169" s="1096" t="s">
        <v>25</v>
      </c>
      <c r="U169" s="1096"/>
      <c r="V169" s="1096"/>
      <c r="W169" s="102" t="s">
        <v>11</v>
      </c>
      <c r="X169" s="102" t="s">
        <v>11</v>
      </c>
      <c r="Y169" s="104" t="s">
        <v>16</v>
      </c>
      <c r="Z169" s="105" t="s">
        <v>18</v>
      </c>
    </row>
    <row r="170" spans="1:26" hidden="1">
      <c r="A170" s="106" t="s">
        <v>12</v>
      </c>
      <c r="B170" s="107" t="s">
        <v>12</v>
      </c>
      <c r="C170" s="107" t="s">
        <v>51</v>
      </c>
      <c r="D170" s="127"/>
      <c r="E170" s="127"/>
      <c r="F170" s="101" t="s">
        <v>53</v>
      </c>
      <c r="G170" s="1075"/>
      <c r="H170" s="72">
        <v>36</v>
      </c>
      <c r="I170" s="72">
        <v>38</v>
      </c>
      <c r="J170" s="72">
        <v>40</v>
      </c>
      <c r="K170" s="72">
        <v>42</v>
      </c>
      <c r="L170" s="72">
        <v>44</v>
      </c>
      <c r="M170" s="72">
        <v>46</v>
      </c>
      <c r="N170" s="108"/>
      <c r="O170" s="92"/>
      <c r="P170" s="92"/>
      <c r="Q170" s="92"/>
      <c r="R170" s="92"/>
      <c r="S170" s="103" t="s">
        <v>13</v>
      </c>
      <c r="T170" s="1097"/>
      <c r="U170" s="1097"/>
      <c r="V170" s="1097"/>
      <c r="W170" s="103" t="s">
        <v>14</v>
      </c>
      <c r="X170" s="103" t="s">
        <v>15</v>
      </c>
      <c r="Y170" s="71" t="s">
        <v>17</v>
      </c>
      <c r="Z170" s="109" t="s">
        <v>17</v>
      </c>
    </row>
    <row r="171" spans="1:26" hidden="1">
      <c r="A171" s="1153">
        <v>306105</v>
      </c>
      <c r="B171" s="1118">
        <v>58892</v>
      </c>
      <c r="C171" s="764">
        <v>7</v>
      </c>
      <c r="D171" s="125"/>
      <c r="E171" s="125"/>
      <c r="F171" s="764" t="s">
        <v>78</v>
      </c>
      <c r="G171" s="61" t="s">
        <v>54</v>
      </c>
      <c r="H171" s="61">
        <v>1</v>
      </c>
      <c r="I171" s="61">
        <v>1</v>
      </c>
      <c r="J171" s="61">
        <v>1</v>
      </c>
      <c r="K171" s="61">
        <v>1</v>
      </c>
      <c r="L171" s="61">
        <v>1</v>
      </c>
      <c r="M171" s="61">
        <v>1</v>
      </c>
      <c r="N171" s="63"/>
      <c r="O171" s="61"/>
      <c r="P171" s="61"/>
      <c r="Q171" s="61"/>
      <c r="R171" s="61"/>
      <c r="S171" s="764">
        <f>M171+L171+K171+J171+I171+H171+H172+I172+J172+K172+L172+M172</f>
        <v>12</v>
      </c>
      <c r="T171" s="764">
        <v>89</v>
      </c>
      <c r="U171" s="1116" t="s">
        <v>19</v>
      </c>
      <c r="V171" s="1124">
        <v>303</v>
      </c>
      <c r="W171" s="764">
        <v>215</v>
      </c>
      <c r="X171" s="764">
        <f>W171*S171</f>
        <v>2580</v>
      </c>
      <c r="Y171" s="1126">
        <v>7</v>
      </c>
      <c r="Z171" s="1122">
        <v>7.9</v>
      </c>
    </row>
    <row r="172" spans="1:26" hidden="1">
      <c r="A172" s="1154"/>
      <c r="B172" s="1119"/>
      <c r="C172" s="765"/>
      <c r="D172" s="126"/>
      <c r="E172" s="126"/>
      <c r="F172" s="765"/>
      <c r="G172" s="91" t="s">
        <v>55</v>
      </c>
      <c r="H172" s="61">
        <v>1</v>
      </c>
      <c r="I172" s="61">
        <v>1</v>
      </c>
      <c r="J172" s="63">
        <v>1</v>
      </c>
      <c r="K172" s="61">
        <v>1</v>
      </c>
      <c r="L172" s="61">
        <v>1</v>
      </c>
      <c r="M172" s="61">
        <v>1</v>
      </c>
      <c r="N172" s="72"/>
      <c r="O172" s="72"/>
      <c r="P172" s="72"/>
      <c r="Q172" s="72"/>
      <c r="R172" s="72"/>
      <c r="S172" s="765"/>
      <c r="T172" s="765"/>
      <c r="U172" s="1138"/>
      <c r="V172" s="1125"/>
      <c r="W172" s="765"/>
      <c r="X172" s="765"/>
      <c r="Y172" s="1127"/>
      <c r="Z172" s="1123"/>
    </row>
    <row r="173" spans="1:26" hidden="1">
      <c r="A173" s="124"/>
      <c r="B173" s="111"/>
      <c r="C173" s="77"/>
      <c r="D173" s="77"/>
      <c r="E173" s="77"/>
      <c r="F173" s="77"/>
      <c r="G173" s="77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3"/>
      <c r="V173" s="74"/>
      <c r="W173" s="72"/>
      <c r="X173" s="72"/>
      <c r="Y173" s="75"/>
      <c r="Z173" s="76"/>
    </row>
    <row r="174" spans="1:26" ht="13.5" hidden="1" thickBot="1">
      <c r="A174" s="78"/>
      <c r="B174" s="79"/>
      <c r="C174" s="80"/>
      <c r="D174" s="80"/>
      <c r="E174" s="80"/>
      <c r="F174" s="80"/>
      <c r="G174" s="80"/>
      <c r="H174" s="79"/>
      <c r="I174" s="79"/>
      <c r="J174" s="79"/>
      <c r="K174" s="79"/>
      <c r="L174" s="79"/>
      <c r="M174" s="79"/>
      <c r="N174" s="79"/>
      <c r="O174" s="88"/>
      <c r="P174" s="79"/>
      <c r="Q174" s="79"/>
      <c r="R174" s="79"/>
      <c r="S174" s="79"/>
      <c r="T174" s="79"/>
      <c r="U174" s="79"/>
      <c r="V174" s="79"/>
      <c r="W174" s="88">
        <f>SUM(W171:W173)</f>
        <v>215</v>
      </c>
      <c r="X174" s="88">
        <f>SUM(X171:X173)</f>
        <v>2580</v>
      </c>
      <c r="Y174" s="81">
        <f>SUM(Y171:Y173)</f>
        <v>7</v>
      </c>
      <c r="Z174" s="89">
        <f>SUM(Z171:Z173)</f>
        <v>7.9</v>
      </c>
    </row>
    <row r="175" spans="1:26" hidden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idden="1">
      <c r="A176" s="82" t="s">
        <v>41</v>
      </c>
      <c r="B176" s="82"/>
      <c r="C176" s="90">
        <f>W174</f>
        <v>215</v>
      </c>
      <c r="D176" s="82" t="s">
        <v>44</v>
      </c>
      <c r="E176" s="82"/>
      <c r="F176" s="130" t="s">
        <v>84</v>
      </c>
      <c r="G176" s="130" t="s">
        <v>9</v>
      </c>
      <c r="H176" s="1150" t="s">
        <v>82</v>
      </c>
      <c r="I176" s="1150"/>
      <c r="J176" s="1150"/>
      <c r="K176" s="1150"/>
      <c r="L176" s="1150"/>
      <c r="M176" s="1150"/>
      <c r="N176" s="133"/>
      <c r="O176" s="130" t="s">
        <v>83</v>
      </c>
      <c r="P176" s="1151" t="s">
        <v>51</v>
      </c>
      <c r="Q176" s="1151"/>
      <c r="R176" s="84"/>
      <c r="S176" s="84"/>
      <c r="T176" s="84"/>
      <c r="U176" s="84"/>
      <c r="V176" s="84"/>
      <c r="W176" s="84"/>
      <c r="X176" s="84"/>
      <c r="Y176" s="82"/>
      <c r="Z176" s="82"/>
    </row>
    <row r="177" spans="1:26" hidden="1">
      <c r="A177" s="82" t="s">
        <v>42</v>
      </c>
      <c r="B177" s="82"/>
      <c r="C177" s="120">
        <f>X174</f>
        <v>2580</v>
      </c>
      <c r="D177" s="82" t="s">
        <v>15</v>
      </c>
      <c r="E177" s="82"/>
      <c r="F177" s="128"/>
      <c r="G177" s="128"/>
      <c r="H177" s="72">
        <v>36</v>
      </c>
      <c r="I177" s="72">
        <v>38</v>
      </c>
      <c r="J177" s="72">
        <v>40</v>
      </c>
      <c r="K177" s="72">
        <v>42</v>
      </c>
      <c r="L177" s="72">
        <v>44</v>
      </c>
      <c r="M177" s="72">
        <v>46</v>
      </c>
      <c r="N177" s="61"/>
      <c r="O177" s="128"/>
      <c r="P177" s="1140"/>
      <c r="Q177" s="1140"/>
      <c r="R177" s="84"/>
      <c r="S177" s="84"/>
      <c r="T177" s="84"/>
      <c r="U177" s="84"/>
      <c r="V177" s="84"/>
      <c r="W177" s="84"/>
      <c r="X177" s="84"/>
      <c r="Y177" s="82"/>
      <c r="Z177" s="82"/>
    </row>
    <row r="178" spans="1:26" hidden="1">
      <c r="A178" s="82" t="s">
        <v>21</v>
      </c>
      <c r="B178" s="82"/>
      <c r="C178" s="85">
        <v>1505</v>
      </c>
      <c r="D178" s="82" t="s">
        <v>22</v>
      </c>
      <c r="E178" s="82"/>
      <c r="F178" s="759" t="s">
        <v>78</v>
      </c>
      <c r="G178" s="61" t="s">
        <v>54</v>
      </c>
      <c r="H178" s="61">
        <f>H171*W171</f>
        <v>215</v>
      </c>
      <c r="I178" s="61">
        <f>I171*W171</f>
        <v>215</v>
      </c>
      <c r="J178" s="61">
        <f>J171*W171</f>
        <v>215</v>
      </c>
      <c r="K178" s="61">
        <f>K171*W171</f>
        <v>215</v>
      </c>
      <c r="L178" s="61">
        <f>L171*W171</f>
        <v>215</v>
      </c>
      <c r="M178" s="61">
        <f>M171*W171</f>
        <v>215</v>
      </c>
      <c r="N178" s="61">
        <f>H178+I178+J178+K178+L178+M178</f>
        <v>1290</v>
      </c>
      <c r="O178" s="759">
        <f>N178+N179</f>
        <v>2580</v>
      </c>
      <c r="P178" s="759">
        <v>7</v>
      </c>
      <c r="Q178" s="759"/>
      <c r="R178" s="84"/>
      <c r="S178" s="84"/>
      <c r="T178" s="84"/>
      <c r="U178" s="84"/>
      <c r="V178" s="84"/>
      <c r="W178" s="84"/>
      <c r="X178" s="84"/>
      <c r="Y178" s="82"/>
      <c r="Z178" s="82"/>
    </row>
    <row r="179" spans="1:26" hidden="1">
      <c r="A179" s="82" t="s">
        <v>23</v>
      </c>
      <c r="B179" s="82"/>
      <c r="C179" s="85">
        <v>1698.5</v>
      </c>
      <c r="D179" s="82" t="s">
        <v>22</v>
      </c>
      <c r="E179" s="82"/>
      <c r="F179" s="759"/>
      <c r="G179" s="61" t="s">
        <v>55</v>
      </c>
      <c r="H179" s="61">
        <f>H172*W171</f>
        <v>215</v>
      </c>
      <c r="I179" s="61">
        <f>I172*W171</f>
        <v>215</v>
      </c>
      <c r="J179" s="61">
        <f>J172*W171</f>
        <v>215</v>
      </c>
      <c r="K179" s="61">
        <f>K172*W171</f>
        <v>215</v>
      </c>
      <c r="L179" s="61">
        <f>L172*W171</f>
        <v>215</v>
      </c>
      <c r="M179" s="61">
        <f>M172*W171</f>
        <v>215</v>
      </c>
      <c r="N179" s="61">
        <f>H179+I179+J179+K179+L179+M179</f>
        <v>1290</v>
      </c>
      <c r="O179" s="759"/>
      <c r="P179" s="759"/>
      <c r="Q179" s="759"/>
      <c r="R179" s="84"/>
      <c r="S179" s="84"/>
      <c r="T179" s="84"/>
      <c r="U179" s="84"/>
      <c r="V179" s="84"/>
      <c r="W179" s="84"/>
      <c r="X179" s="84"/>
      <c r="Y179" s="82"/>
      <c r="Z179" s="82"/>
    </row>
    <row r="180" spans="1:26" hidden="1">
      <c r="A180" s="82" t="s">
        <v>43</v>
      </c>
      <c r="B180" s="82"/>
      <c r="C180" s="86">
        <v>6.74</v>
      </c>
      <c r="D180" s="82" t="s">
        <v>45</v>
      </c>
      <c r="E180" s="82"/>
      <c r="F180" s="82"/>
      <c r="G180" s="82"/>
      <c r="H180" s="82"/>
      <c r="I180" s="82"/>
      <c r="J180" s="82"/>
      <c r="K180" s="82"/>
      <c r="L180" s="82"/>
      <c r="M180" s="83"/>
      <c r="N180" s="83"/>
      <c r="O180" s="83"/>
      <c r="P180" s="82"/>
      <c r="Q180" s="84"/>
      <c r="R180" s="84"/>
      <c r="S180" s="84"/>
      <c r="T180" s="84"/>
      <c r="U180" s="84"/>
      <c r="V180" s="84"/>
      <c r="W180" s="84"/>
      <c r="X180" s="84"/>
      <c r="Y180" s="82"/>
      <c r="Z180" s="82"/>
    </row>
    <row r="181" spans="1:26">
      <c r="A181" s="82"/>
      <c r="B181" s="82"/>
      <c r="C181" s="86"/>
      <c r="D181" s="86"/>
      <c r="E181" s="86"/>
      <c r="F181" s="86"/>
      <c r="G181" s="82"/>
      <c r="H181" s="82"/>
      <c r="I181" s="82"/>
      <c r="J181" s="82"/>
      <c r="K181" s="82"/>
      <c r="L181" s="82"/>
      <c r="M181" s="83"/>
      <c r="N181" s="83"/>
      <c r="O181" s="83"/>
      <c r="P181" s="82"/>
      <c r="Q181" s="84"/>
      <c r="R181" s="84"/>
      <c r="S181" s="84"/>
      <c r="T181" s="84"/>
      <c r="U181" s="84"/>
      <c r="V181" s="84"/>
      <c r="W181" s="84"/>
      <c r="X181" s="84"/>
      <c r="Y181" s="82"/>
      <c r="Z181" s="82"/>
    </row>
    <row r="182" spans="1:26">
      <c r="A182" s="82"/>
      <c r="B182" s="82"/>
      <c r="C182" s="86"/>
      <c r="D182" s="86"/>
      <c r="E182" s="86"/>
      <c r="F182" s="86"/>
      <c r="G182" s="82"/>
      <c r="H182" s="82"/>
      <c r="I182" s="82"/>
      <c r="J182" s="82"/>
      <c r="K182" s="82"/>
      <c r="L182" s="82"/>
      <c r="M182" s="83"/>
      <c r="N182" s="83"/>
      <c r="O182" s="83"/>
      <c r="P182" s="82"/>
      <c r="Q182" s="84"/>
      <c r="R182" s="84"/>
      <c r="S182" s="84"/>
      <c r="T182" s="84"/>
      <c r="U182" s="84"/>
      <c r="V182" s="84"/>
      <c r="W182" s="84"/>
      <c r="X182" s="84"/>
      <c r="Y182" s="82"/>
      <c r="Z182" s="82"/>
    </row>
    <row r="183" spans="1:26">
      <c r="A183" s="82"/>
      <c r="B183" s="82"/>
      <c r="C183" s="86"/>
      <c r="D183" s="86"/>
      <c r="E183" s="86"/>
      <c r="F183" s="86"/>
      <c r="G183" s="82"/>
      <c r="H183" s="82"/>
      <c r="I183" s="82"/>
      <c r="J183" s="82"/>
      <c r="K183" s="82"/>
      <c r="L183" s="82"/>
      <c r="M183" s="83"/>
      <c r="N183" s="83"/>
      <c r="O183" s="83"/>
      <c r="P183" s="82"/>
      <c r="Q183" s="84"/>
      <c r="R183" s="84"/>
      <c r="S183" s="84"/>
      <c r="T183" s="84"/>
      <c r="U183" s="84"/>
      <c r="V183" s="84"/>
      <c r="W183" s="84"/>
      <c r="X183" s="84"/>
      <c r="Y183" s="82"/>
      <c r="Z183" s="82"/>
    </row>
  </sheetData>
  <mergeCells count="176">
    <mergeCell ref="C32:C33"/>
    <mergeCell ref="D32:D33"/>
    <mergeCell ref="E32:E33"/>
    <mergeCell ref="F32:F33"/>
    <mergeCell ref="P177:Q177"/>
    <mergeCell ref="F178:F179"/>
    <mergeCell ref="O178:O179"/>
    <mergeCell ref="P178:Q179"/>
    <mergeCell ref="H176:M176"/>
    <mergeCell ref="P176:Q176"/>
    <mergeCell ref="P109:Q109"/>
    <mergeCell ref="P110:Q110"/>
    <mergeCell ref="O66:O67"/>
    <mergeCell ref="O72:O73"/>
    <mergeCell ref="P74:Q74"/>
    <mergeCell ref="P70:Q71"/>
    <mergeCell ref="P72:Q73"/>
    <mergeCell ref="A75:Z75"/>
    <mergeCell ref="E72:E73"/>
    <mergeCell ref="E70:E71"/>
    <mergeCell ref="F66:F67"/>
    <mergeCell ref="A77:Z77"/>
    <mergeCell ref="N60:N61"/>
    <mergeCell ref="P62:Q63"/>
    <mergeCell ref="Z29:Z30"/>
    <mergeCell ref="V29:V30"/>
    <mergeCell ref="W29:W30"/>
    <mergeCell ref="X29:X30"/>
    <mergeCell ref="Y29:Y30"/>
    <mergeCell ref="U35:U36"/>
    <mergeCell ref="X38:X39"/>
    <mergeCell ref="H46:R46"/>
    <mergeCell ref="T46:V47"/>
    <mergeCell ref="S32:S33"/>
    <mergeCell ref="T32:T33"/>
    <mergeCell ref="Y32:Y33"/>
    <mergeCell ref="Z32:Z33"/>
    <mergeCell ref="U32:U33"/>
    <mergeCell ref="V32:V33"/>
    <mergeCell ref="W32:W33"/>
    <mergeCell ref="X32:X33"/>
    <mergeCell ref="A1:Z1"/>
    <mergeCell ref="A2:Z2"/>
    <mergeCell ref="M7:O7"/>
    <mergeCell ref="M8:O8"/>
    <mergeCell ref="A3:Z3"/>
    <mergeCell ref="M6:O6"/>
    <mergeCell ref="P7:S7"/>
    <mergeCell ref="A4:X4"/>
    <mergeCell ref="M5:O5"/>
    <mergeCell ref="Q10:U10"/>
    <mergeCell ref="C29:C30"/>
    <mergeCell ref="S29:S30"/>
    <mergeCell ref="T29:T30"/>
    <mergeCell ref="T27:V28"/>
    <mergeCell ref="U29:U30"/>
    <mergeCell ref="G27:G28"/>
    <mergeCell ref="H27:R27"/>
    <mergeCell ref="D29:D30"/>
    <mergeCell ref="E29:E30"/>
    <mergeCell ref="F29:F30"/>
    <mergeCell ref="P61:Q61"/>
    <mergeCell ref="P66:Q67"/>
    <mergeCell ref="E68:E69"/>
    <mergeCell ref="E62:E63"/>
    <mergeCell ref="O64:O65"/>
    <mergeCell ref="E66:E67"/>
    <mergeCell ref="H60:J60"/>
    <mergeCell ref="M83:O83"/>
    <mergeCell ref="Q85:U85"/>
    <mergeCell ref="P64:Q65"/>
    <mergeCell ref="O62:O63"/>
    <mergeCell ref="F72:F73"/>
    <mergeCell ref="A76:Z76"/>
    <mergeCell ref="O70:O71"/>
    <mergeCell ref="F70:F71"/>
    <mergeCell ref="O68:O69"/>
    <mergeCell ref="E64:E65"/>
    <mergeCell ref="F64:F65"/>
    <mergeCell ref="F68:F69"/>
    <mergeCell ref="P68:Q69"/>
    <mergeCell ref="F62:F63"/>
    <mergeCell ref="G102:G103"/>
    <mergeCell ref="H102:R102"/>
    <mergeCell ref="T102:V103"/>
    <mergeCell ref="A79:X79"/>
    <mergeCell ref="M80:O80"/>
    <mergeCell ref="M81:O81"/>
    <mergeCell ref="M82:O82"/>
    <mergeCell ref="P82:S82"/>
    <mergeCell ref="G169:G170"/>
    <mergeCell ref="H169:R169"/>
    <mergeCell ref="T169:V170"/>
    <mergeCell ref="B171:B172"/>
    <mergeCell ref="A171:A172"/>
    <mergeCell ref="U171:U172"/>
    <mergeCell ref="V171:V172"/>
    <mergeCell ref="C171:C172"/>
    <mergeCell ref="F171:F172"/>
    <mergeCell ref="S171:S172"/>
    <mergeCell ref="T171:T172"/>
    <mergeCell ref="M147:O147"/>
    <mergeCell ref="M148:O148"/>
    <mergeCell ref="M149:O149"/>
    <mergeCell ref="P149:S149"/>
    <mergeCell ref="M150:O150"/>
    <mergeCell ref="Q152:U152"/>
    <mergeCell ref="Y171:Y172"/>
    <mergeCell ref="Z171:Z172"/>
    <mergeCell ref="W171:W172"/>
    <mergeCell ref="X171:X172"/>
    <mergeCell ref="A144:Z144"/>
    <mergeCell ref="A146:X146"/>
    <mergeCell ref="T104:T105"/>
    <mergeCell ref="U104:U105"/>
    <mergeCell ref="V104:V105"/>
    <mergeCell ref="F111:F112"/>
    <mergeCell ref="Y104:Y105"/>
    <mergeCell ref="Z104:Z105"/>
    <mergeCell ref="S104:S105"/>
    <mergeCell ref="A143:Z143"/>
    <mergeCell ref="A142:Z142"/>
    <mergeCell ref="A104:A105"/>
    <mergeCell ref="B104:B105"/>
    <mergeCell ref="W104:W105"/>
    <mergeCell ref="X104:X105"/>
    <mergeCell ref="C104:C105"/>
    <mergeCell ref="F104:F105"/>
    <mergeCell ref="O111:O112"/>
    <mergeCell ref="P111:Q112"/>
    <mergeCell ref="H109:M109"/>
    <mergeCell ref="C35:C36"/>
    <mergeCell ref="Y38:Y39"/>
    <mergeCell ref="Z35:Z36"/>
    <mergeCell ref="Y35:Y36"/>
    <mergeCell ref="D41:D42"/>
    <mergeCell ref="E38:E39"/>
    <mergeCell ref="F38:F39"/>
    <mergeCell ref="D38:D39"/>
    <mergeCell ref="D35:D36"/>
    <mergeCell ref="E35:E36"/>
    <mergeCell ref="T35:T36"/>
    <mergeCell ref="Z41:Z42"/>
    <mergeCell ref="B29:B43"/>
    <mergeCell ref="Y41:Y42"/>
    <mergeCell ref="Z38:Z39"/>
    <mergeCell ref="S38:S39"/>
    <mergeCell ref="T38:T39"/>
    <mergeCell ref="U38:U39"/>
    <mergeCell ref="W38:W39"/>
    <mergeCell ref="A29:A43"/>
    <mergeCell ref="V41:V42"/>
    <mergeCell ref="W41:W42"/>
    <mergeCell ref="X41:X42"/>
    <mergeCell ref="C41:C42"/>
    <mergeCell ref="E41:E42"/>
    <mergeCell ref="S41:S42"/>
    <mergeCell ref="T41:T42"/>
    <mergeCell ref="U41:U42"/>
    <mergeCell ref="V38:V39"/>
    <mergeCell ref="C38:C39"/>
    <mergeCell ref="V35:V36"/>
    <mergeCell ref="W35:W36"/>
    <mergeCell ref="X35:X36"/>
    <mergeCell ref="F35:F36"/>
    <mergeCell ref="S35:S36"/>
    <mergeCell ref="F41:F42"/>
    <mergeCell ref="A48:A57"/>
    <mergeCell ref="B48:B57"/>
    <mergeCell ref="G48:G54"/>
    <mergeCell ref="D48:D57"/>
    <mergeCell ref="C48:C57"/>
    <mergeCell ref="F48:F57"/>
    <mergeCell ref="E48:E57"/>
    <mergeCell ref="G55:G57"/>
    <mergeCell ref="G46:G47"/>
  </mergeCells>
  <phoneticPr fontId="0" type="noConversion"/>
  <pageMargins left="0.25" right="0.21" top="0.2" bottom="0.19" header="0.32" footer="0.34"/>
  <pageSetup scale="6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83"/>
  <sheetViews>
    <sheetView zoomScaleNormal="100" workbookViewId="0">
      <selection activeCell="G10" sqref="G10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8" customWidth="1"/>
    <col min="6" max="6" width="9.7109375" customWidth="1"/>
    <col min="7" max="7" width="12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7.42578125" customWidth="1"/>
    <col min="15" max="15" width="14" customWidth="1"/>
    <col min="16" max="16" width="4.42578125" customWidth="1"/>
    <col min="17" max="17" width="11.140625" customWidth="1"/>
    <col min="18" max="18" width="3.7109375" customWidth="1"/>
    <col min="19" max="19" width="7.7109375" customWidth="1"/>
    <col min="20" max="20" width="5.85546875" customWidth="1"/>
    <col min="21" max="21" width="5.140625" customWidth="1"/>
    <col min="22" max="22" width="6.28515625" customWidth="1"/>
    <col min="23" max="23" width="8.28515625" customWidth="1"/>
    <col min="24" max="24" width="8.42578125" customWidth="1"/>
    <col min="25" max="25" width="9.5703125" customWidth="1"/>
    <col min="26" max="26" width="9.7109375" customWidth="1"/>
  </cols>
  <sheetData>
    <row r="1" spans="1:26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</row>
    <row r="2" spans="1:26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</row>
    <row r="3" spans="1:26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spans="1:26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1149"/>
      <c r="Y4" s="2"/>
      <c r="Z4" s="2"/>
    </row>
    <row r="5" spans="1:26" ht="13.5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8"/>
      <c r="Q5" s="5"/>
      <c r="R5" s="7"/>
      <c r="S5" s="7"/>
      <c r="T5" s="7"/>
      <c r="U5" s="7"/>
      <c r="V5" s="7"/>
      <c r="W5" s="9"/>
      <c r="X5" s="3" t="s">
        <v>20</v>
      </c>
      <c r="Y5" s="8"/>
      <c r="Z5" s="10"/>
    </row>
    <row r="6" spans="1:26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8"/>
      <c r="Q6" s="13"/>
      <c r="R6" s="13"/>
      <c r="S6" s="13"/>
      <c r="T6" s="13"/>
      <c r="U6" s="7"/>
      <c r="V6" s="7"/>
      <c r="W6" s="19"/>
      <c r="X6" s="20"/>
      <c r="Y6" s="18"/>
      <c r="Z6" s="19"/>
    </row>
    <row r="7" spans="1:26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798"/>
      <c r="Q7" s="792"/>
      <c r="R7" s="792"/>
      <c r="S7" s="792"/>
      <c r="T7" s="27"/>
      <c r="U7" s="7"/>
      <c r="V7" s="7"/>
      <c r="W7" s="29"/>
      <c r="X7" s="30" t="s">
        <v>29</v>
      </c>
      <c r="Y7" s="26" t="s">
        <v>134</v>
      </c>
      <c r="Z7" s="29"/>
    </row>
    <row r="8" spans="1:26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5" t="s">
        <v>64</v>
      </c>
      <c r="Q8" s="7"/>
      <c r="R8" s="7"/>
      <c r="S8" s="7"/>
      <c r="T8" s="7"/>
      <c r="U8" s="7"/>
      <c r="V8" s="112"/>
      <c r="W8" s="112"/>
      <c r="X8" s="6"/>
      <c r="Y8" s="6"/>
      <c r="Z8" s="9"/>
    </row>
    <row r="9" spans="1:26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38" t="s">
        <v>65</v>
      </c>
      <c r="Q9" s="15"/>
      <c r="R9" s="15"/>
      <c r="S9" s="15"/>
      <c r="T9" s="15"/>
      <c r="U9" s="15"/>
      <c r="V9" s="36"/>
      <c r="W9" s="36"/>
      <c r="X9" s="13"/>
      <c r="Y9" s="13"/>
      <c r="Z9" s="57"/>
    </row>
    <row r="10" spans="1:26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44"/>
      <c r="Q10" s="801"/>
      <c r="R10" s="801"/>
      <c r="S10" s="801"/>
      <c r="T10" s="801"/>
      <c r="U10" s="801"/>
      <c r="V10" s="43"/>
      <c r="W10" s="43" t="s">
        <v>135</v>
      </c>
      <c r="X10" s="43"/>
      <c r="Y10" s="43"/>
      <c r="Z10" s="121"/>
    </row>
    <row r="11" spans="1:26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2"/>
      <c r="Q11" s="15" t="s">
        <v>40</v>
      </c>
      <c r="R11" s="18"/>
      <c r="S11" s="15"/>
      <c r="T11" s="15"/>
      <c r="U11" s="15"/>
      <c r="V11" s="15"/>
      <c r="W11" s="15"/>
      <c r="X11" s="46"/>
      <c r="Y11" s="46"/>
      <c r="Z11" s="47"/>
    </row>
    <row r="12" spans="1:26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 t="s">
        <v>30</v>
      </c>
      <c r="R12" s="15"/>
      <c r="S12" s="18"/>
      <c r="T12" s="15"/>
      <c r="U12" s="15"/>
      <c r="V12" s="15"/>
      <c r="W12" s="15"/>
      <c r="X12" s="15"/>
      <c r="Y12" s="13"/>
      <c r="Z12" s="57"/>
    </row>
    <row r="13" spans="1:26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 t="s">
        <v>76</v>
      </c>
      <c r="R13" s="15"/>
      <c r="S13" s="15"/>
      <c r="T13" s="15"/>
      <c r="U13" s="15"/>
      <c r="V13" s="15"/>
      <c r="W13" s="15"/>
      <c r="X13" s="18"/>
      <c r="Y13" s="15"/>
      <c r="Z13" s="45"/>
    </row>
    <row r="14" spans="1:26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45"/>
    </row>
    <row r="15" spans="1:26">
      <c r="A15" s="37" t="s">
        <v>63</v>
      </c>
      <c r="B15" s="38"/>
      <c r="C15" s="38"/>
      <c r="D15" s="38"/>
      <c r="E15" s="38"/>
      <c r="F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2"/>
      <c r="Q15" s="15" t="s">
        <v>31</v>
      </c>
      <c r="R15" s="18"/>
      <c r="S15" s="15"/>
      <c r="T15" s="15"/>
      <c r="U15" s="15"/>
      <c r="V15" s="15"/>
      <c r="W15" s="15"/>
      <c r="X15" s="15"/>
      <c r="Y15" s="15"/>
      <c r="Z15" s="45"/>
    </row>
    <row r="16" spans="1:26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2"/>
      <c r="Q16" s="25"/>
      <c r="R16" s="116"/>
      <c r="S16" s="25"/>
      <c r="T16" s="25"/>
      <c r="U16" s="25"/>
      <c r="V16" s="25"/>
      <c r="W16" s="25"/>
      <c r="X16" s="25"/>
      <c r="Y16" s="25"/>
      <c r="Z16" s="123"/>
    </row>
    <row r="17" spans="1:26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56" t="s">
        <v>32</v>
      </c>
      <c r="S17" s="12"/>
      <c r="T17" s="12"/>
      <c r="U17" s="12"/>
      <c r="V17" s="15"/>
      <c r="W17" s="15"/>
      <c r="X17" s="15"/>
      <c r="Y17" s="13"/>
      <c r="Z17" s="57"/>
    </row>
    <row r="18" spans="1:26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52" t="s">
        <v>132</v>
      </c>
      <c r="S18" s="12"/>
      <c r="T18" s="12"/>
      <c r="U18" s="12"/>
      <c r="V18" s="15"/>
      <c r="W18" s="15"/>
      <c r="X18" s="15"/>
      <c r="Y18" s="13"/>
      <c r="Z18" s="57"/>
    </row>
    <row r="19" spans="1:26">
      <c r="A19" s="53"/>
      <c r="B19" s="12"/>
      <c r="C19" s="54"/>
      <c r="D19" s="54"/>
      <c r="E19" s="54"/>
      <c r="F19" s="12"/>
      <c r="G19" s="58"/>
      <c r="H19" s="53">
        <v>66969</v>
      </c>
      <c r="I19" s="12"/>
      <c r="J19" s="15"/>
      <c r="K19" s="15"/>
      <c r="L19" s="15"/>
      <c r="M19" s="15"/>
      <c r="N19" s="15"/>
      <c r="O19" s="15"/>
      <c r="P19" s="12"/>
      <c r="Q19" s="12"/>
      <c r="R19" s="59" t="s">
        <v>137</v>
      </c>
      <c r="S19" s="15"/>
      <c r="T19" s="15"/>
      <c r="U19" s="15"/>
      <c r="V19" s="15"/>
      <c r="W19" s="15"/>
      <c r="X19" s="15"/>
      <c r="Y19" s="13"/>
      <c r="Z19" s="57"/>
    </row>
    <row r="20" spans="1:26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2"/>
      <c r="Q20" s="12"/>
      <c r="R20" s="52" t="s">
        <v>136</v>
      </c>
      <c r="S20" s="12"/>
      <c r="T20" s="12"/>
      <c r="U20" s="15"/>
      <c r="V20" s="15"/>
      <c r="W20" s="15"/>
      <c r="X20" s="15"/>
      <c r="Y20" s="13"/>
      <c r="Z20" s="57"/>
    </row>
    <row r="21" spans="1:26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48</v>
      </c>
      <c r="K21" s="61">
        <v>50</v>
      </c>
      <c r="L21" s="61">
        <v>52</v>
      </c>
      <c r="M21" s="61">
        <v>54</v>
      </c>
      <c r="N21" s="61">
        <v>56</v>
      </c>
      <c r="O21" s="61">
        <v>58</v>
      </c>
      <c r="P21" s="62"/>
      <c r="Q21" s="12"/>
      <c r="R21" s="52"/>
      <c r="S21" s="12"/>
      <c r="T21" s="12"/>
      <c r="U21" s="12"/>
      <c r="V21" s="15"/>
      <c r="W21" s="15"/>
      <c r="X21" s="15"/>
      <c r="Y21" s="13"/>
      <c r="Z21" s="57"/>
    </row>
    <row r="22" spans="1:26">
      <c r="A22" s="53"/>
      <c r="B22" s="12"/>
      <c r="C22" s="12"/>
      <c r="D22" s="12"/>
      <c r="E22" s="12"/>
      <c r="F22" s="12"/>
      <c r="G22" s="58"/>
      <c r="H22" s="53" t="s">
        <v>55</v>
      </c>
      <c r="I22" s="60"/>
      <c r="J22" s="61">
        <v>1</v>
      </c>
      <c r="K22" s="61">
        <v>1</v>
      </c>
      <c r="L22" s="61">
        <v>2</v>
      </c>
      <c r="M22" s="61">
        <v>1</v>
      </c>
      <c r="N22" s="61">
        <v>1</v>
      </c>
      <c r="O22" s="61">
        <v>1</v>
      </c>
      <c r="P22" s="62">
        <f>SUM(J22:O22)</f>
        <v>7</v>
      </c>
      <c r="Q22" s="12"/>
      <c r="R22" s="52"/>
      <c r="S22" s="12"/>
      <c r="T22" s="12"/>
      <c r="U22" s="12"/>
      <c r="V22" s="15"/>
      <c r="W22" s="15"/>
      <c r="X22" s="15"/>
      <c r="Y22" s="13"/>
      <c r="Z22" s="57"/>
    </row>
    <row r="23" spans="1:26">
      <c r="A23" s="53"/>
      <c r="B23" s="12"/>
      <c r="C23" s="12"/>
      <c r="D23" s="12"/>
      <c r="E23" s="12"/>
      <c r="F23" s="12"/>
      <c r="G23" s="58"/>
      <c r="H23" s="53" t="s">
        <v>125</v>
      </c>
      <c r="I23" s="60"/>
      <c r="J23" s="61">
        <v>0</v>
      </c>
      <c r="K23" s="61">
        <v>1</v>
      </c>
      <c r="L23" s="63">
        <v>1</v>
      </c>
      <c r="M23" s="61">
        <v>1</v>
      </c>
      <c r="N23" s="61">
        <v>0</v>
      </c>
      <c r="O23" s="61">
        <v>0</v>
      </c>
      <c r="P23" s="63">
        <f>SUM(J23:O23)</f>
        <v>3</v>
      </c>
      <c r="Q23" s="12"/>
      <c r="R23" s="52"/>
      <c r="S23" s="12"/>
      <c r="T23" s="12"/>
      <c r="U23" s="12"/>
      <c r="V23" s="15"/>
      <c r="W23" s="15"/>
      <c r="X23" s="15"/>
      <c r="Y23" s="13"/>
      <c r="Z23" s="57"/>
    </row>
    <row r="24" spans="1:26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</v>
      </c>
      <c r="J24" s="64">
        <v>7.7</v>
      </c>
      <c r="K24" s="15" t="s">
        <v>17</v>
      </c>
      <c r="L24" s="15"/>
      <c r="M24" s="13"/>
      <c r="N24" s="13"/>
      <c r="O24" s="13"/>
      <c r="P24" s="15"/>
      <c r="Q24" s="12"/>
      <c r="R24" s="52"/>
      <c r="S24" s="12"/>
      <c r="T24" s="12"/>
      <c r="U24" s="12"/>
      <c r="V24" s="15"/>
      <c r="W24" s="15"/>
      <c r="X24" s="15"/>
      <c r="Y24" s="13"/>
      <c r="Z24" s="57"/>
    </row>
    <row r="25" spans="1:26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6.7</v>
      </c>
      <c r="K25" s="15" t="s">
        <v>17</v>
      </c>
      <c r="L25" s="15"/>
      <c r="M25" s="15"/>
      <c r="N25" s="15"/>
      <c r="O25" s="15"/>
      <c r="P25" s="12"/>
      <c r="Q25" s="12"/>
      <c r="R25" s="52"/>
      <c r="S25" s="12"/>
      <c r="T25" s="12"/>
      <c r="U25" s="12"/>
      <c r="V25" s="15"/>
      <c r="W25" s="15"/>
      <c r="X25" s="15"/>
      <c r="Y25" s="13"/>
      <c r="Z25" s="57"/>
    </row>
    <row r="26" spans="1:26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139</v>
      </c>
      <c r="K26" s="67"/>
      <c r="L26" s="15"/>
      <c r="M26" s="15"/>
      <c r="N26" s="15"/>
      <c r="O26" s="15"/>
      <c r="P26" s="12"/>
      <c r="Q26" s="12"/>
      <c r="R26" s="68"/>
      <c r="S26" s="25"/>
      <c r="T26" s="25"/>
      <c r="U26" s="25"/>
      <c r="V26" s="25"/>
      <c r="W26" s="25"/>
      <c r="X26" s="25"/>
      <c r="Y26" s="69"/>
      <c r="Z26" s="70"/>
    </row>
    <row r="27" spans="1:26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2" t="s">
        <v>10</v>
      </c>
      <c r="T27" s="1096" t="s">
        <v>25</v>
      </c>
      <c r="U27" s="1096"/>
      <c r="V27" s="1096"/>
      <c r="W27" s="102" t="s">
        <v>11</v>
      </c>
      <c r="X27" s="102" t="s">
        <v>11</v>
      </c>
      <c r="Y27" s="104" t="s">
        <v>16</v>
      </c>
      <c r="Z27" s="105" t="s">
        <v>18</v>
      </c>
    </row>
    <row r="28" spans="1:26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1"/>
      <c r="G28" s="1075"/>
      <c r="H28" s="72">
        <v>48</v>
      </c>
      <c r="I28" s="72">
        <v>50</v>
      </c>
      <c r="J28" s="72">
        <v>52</v>
      </c>
      <c r="K28" s="72">
        <v>54</v>
      </c>
      <c r="L28" s="72">
        <v>56</v>
      </c>
      <c r="M28" s="72">
        <v>58</v>
      </c>
      <c r="N28" s="108"/>
      <c r="O28" s="92"/>
      <c r="P28" s="92"/>
      <c r="Q28" s="92"/>
      <c r="R28" s="92"/>
      <c r="S28" s="103" t="s">
        <v>13</v>
      </c>
      <c r="T28" s="1097"/>
      <c r="U28" s="1097"/>
      <c r="V28" s="1097"/>
      <c r="W28" s="103" t="s">
        <v>14</v>
      </c>
      <c r="X28" s="103" t="s">
        <v>15</v>
      </c>
      <c r="Y28" s="71" t="s">
        <v>17</v>
      </c>
      <c r="Z28" s="109" t="s">
        <v>17</v>
      </c>
    </row>
    <row r="29" spans="1:26">
      <c r="A29" s="1116" t="s">
        <v>138</v>
      </c>
      <c r="B29" s="1118">
        <v>66969</v>
      </c>
      <c r="C29" s="764">
        <v>1</v>
      </c>
      <c r="D29" s="764" t="s">
        <v>114</v>
      </c>
      <c r="E29" s="764"/>
      <c r="F29" s="764"/>
      <c r="G29" s="61" t="s">
        <v>108</v>
      </c>
      <c r="H29" s="61">
        <v>1</v>
      </c>
      <c r="I29" s="61">
        <v>1</v>
      </c>
      <c r="J29" s="61">
        <v>2</v>
      </c>
      <c r="K29" s="61">
        <v>1</v>
      </c>
      <c r="L29" s="61">
        <v>1</v>
      </c>
      <c r="M29" s="61">
        <v>1</v>
      </c>
      <c r="N29" s="63"/>
      <c r="O29" s="61"/>
      <c r="P29" s="61"/>
      <c r="Q29" s="61"/>
      <c r="R29" s="61"/>
      <c r="S29" s="764">
        <f>M29+L29+K29+J29+I29+H29+H30+I30+J30+K30+L30+M30</f>
        <v>10</v>
      </c>
      <c r="T29" s="764">
        <v>1753</v>
      </c>
      <c r="U29" s="1116" t="s">
        <v>19</v>
      </c>
      <c r="V29" s="1124">
        <v>3252</v>
      </c>
      <c r="W29" s="764">
        <v>1500</v>
      </c>
      <c r="X29" s="764">
        <f>W29*S29</f>
        <v>15000</v>
      </c>
      <c r="Y29" s="1126">
        <f>W29*J25</f>
        <v>10050</v>
      </c>
      <c r="Z29" s="1122">
        <f>W29*J24</f>
        <v>11550</v>
      </c>
    </row>
    <row r="30" spans="1:26">
      <c r="A30" s="1117"/>
      <c r="B30" s="1119"/>
      <c r="C30" s="765"/>
      <c r="D30" s="765"/>
      <c r="E30" s="765"/>
      <c r="F30" s="765"/>
      <c r="G30" s="91" t="s">
        <v>55</v>
      </c>
      <c r="H30" s="61">
        <v>0</v>
      </c>
      <c r="I30" s="61">
        <v>1</v>
      </c>
      <c r="J30" s="63">
        <v>1</v>
      </c>
      <c r="K30" s="61">
        <v>1</v>
      </c>
      <c r="L30" s="61">
        <v>0</v>
      </c>
      <c r="M30" s="61">
        <v>0</v>
      </c>
      <c r="N30" s="72"/>
      <c r="O30" s="72"/>
      <c r="P30" s="72"/>
      <c r="Q30" s="72"/>
      <c r="R30" s="72"/>
      <c r="S30" s="765"/>
      <c r="T30" s="765"/>
      <c r="U30" s="1138"/>
      <c r="V30" s="1125"/>
      <c r="W30" s="765"/>
      <c r="X30" s="765"/>
      <c r="Y30" s="1127"/>
      <c r="Z30" s="1123"/>
    </row>
    <row r="31" spans="1:26">
      <c r="A31" s="1117"/>
      <c r="B31" s="1119"/>
      <c r="C31" s="77"/>
      <c r="D31" s="77"/>
      <c r="E31" s="77"/>
      <c r="F31" s="77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5"/>
      <c r="Z31" s="76"/>
    </row>
    <row r="32" spans="1:26">
      <c r="A32" s="1117"/>
      <c r="B32" s="1119"/>
      <c r="C32" s="764">
        <v>1</v>
      </c>
      <c r="D32" s="764" t="s">
        <v>56</v>
      </c>
      <c r="E32" s="764"/>
      <c r="F32" s="764"/>
      <c r="G32" s="61" t="s">
        <v>108</v>
      </c>
      <c r="H32" s="61">
        <v>1</v>
      </c>
      <c r="I32" s="61">
        <v>1</v>
      </c>
      <c r="J32" s="61">
        <v>2</v>
      </c>
      <c r="K32" s="61">
        <v>1</v>
      </c>
      <c r="L32" s="61">
        <v>1</v>
      </c>
      <c r="M32" s="61">
        <v>1</v>
      </c>
      <c r="N32" s="63"/>
      <c r="O32" s="61"/>
      <c r="P32" s="61"/>
      <c r="Q32" s="61"/>
      <c r="R32" s="61"/>
      <c r="S32" s="764">
        <f>M32+L32+K32+J32+I32+H32+H33+I33+J33+K33+L33+M33</f>
        <v>10</v>
      </c>
      <c r="T32" s="764">
        <v>1223</v>
      </c>
      <c r="U32" s="1116" t="s">
        <v>19</v>
      </c>
      <c r="V32" s="1124">
        <v>1752</v>
      </c>
      <c r="W32" s="764">
        <v>530</v>
      </c>
      <c r="X32" s="764">
        <f>W32*S32</f>
        <v>5300</v>
      </c>
      <c r="Y32" s="1126">
        <f>W32*J25</f>
        <v>3551</v>
      </c>
      <c r="Z32" s="1122">
        <f>W32*J24</f>
        <v>4081</v>
      </c>
    </row>
    <row r="33" spans="1:26">
      <c r="A33" s="1117"/>
      <c r="B33" s="1119"/>
      <c r="C33" s="765"/>
      <c r="D33" s="765"/>
      <c r="E33" s="765"/>
      <c r="F33" s="765"/>
      <c r="G33" s="91" t="s">
        <v>55</v>
      </c>
      <c r="H33" s="61">
        <v>0</v>
      </c>
      <c r="I33" s="61">
        <v>1</v>
      </c>
      <c r="J33" s="63">
        <v>1</v>
      </c>
      <c r="K33" s="61">
        <v>1</v>
      </c>
      <c r="L33" s="61">
        <v>0</v>
      </c>
      <c r="M33" s="61">
        <v>0</v>
      </c>
      <c r="N33" s="72"/>
      <c r="O33" s="72"/>
      <c r="P33" s="72"/>
      <c r="Q33" s="72"/>
      <c r="R33" s="72"/>
      <c r="S33" s="765"/>
      <c r="T33" s="765"/>
      <c r="U33" s="1138"/>
      <c r="V33" s="1125"/>
      <c r="W33" s="765"/>
      <c r="X33" s="765"/>
      <c r="Y33" s="1127"/>
      <c r="Z33" s="1123"/>
    </row>
    <row r="34" spans="1:26">
      <c r="A34" s="1117"/>
      <c r="B34" s="1119"/>
      <c r="C34" s="77"/>
      <c r="D34" s="77"/>
      <c r="E34" s="77"/>
      <c r="F34" s="77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5"/>
      <c r="Z34" s="76"/>
    </row>
    <row r="35" spans="1:26">
      <c r="A35" s="1117"/>
      <c r="B35" s="1119"/>
      <c r="C35" s="764">
        <v>4</v>
      </c>
      <c r="D35" s="764" t="s">
        <v>59</v>
      </c>
      <c r="E35" s="764"/>
      <c r="F35" s="764" t="s">
        <v>133</v>
      </c>
      <c r="G35" s="61" t="s">
        <v>108</v>
      </c>
      <c r="H35" s="61">
        <v>1</v>
      </c>
      <c r="I35" s="61">
        <v>1</v>
      </c>
      <c r="J35" s="61">
        <v>2</v>
      </c>
      <c r="K35" s="61">
        <v>1</v>
      </c>
      <c r="L35" s="61">
        <v>1</v>
      </c>
      <c r="M35" s="61">
        <v>1</v>
      </c>
      <c r="N35" s="63"/>
      <c r="O35" s="61"/>
      <c r="P35" s="61"/>
      <c r="Q35" s="61"/>
      <c r="R35" s="61"/>
      <c r="S35" s="764">
        <f>M35+L35+K35+J35+I35+H35+H36+I36+J36+K36+L36+M36</f>
        <v>10</v>
      </c>
      <c r="T35" s="764">
        <v>272</v>
      </c>
      <c r="U35" s="1116" t="s">
        <v>19</v>
      </c>
      <c r="V35" s="1124">
        <v>1162</v>
      </c>
      <c r="W35" s="764">
        <v>891</v>
      </c>
      <c r="X35" s="764">
        <f>W35*S35</f>
        <v>8910</v>
      </c>
      <c r="Y35" s="1126">
        <f>W35*J25</f>
        <v>5969.7</v>
      </c>
      <c r="Z35" s="1122">
        <f>W35*J24</f>
        <v>6860.7</v>
      </c>
    </row>
    <row r="36" spans="1:26">
      <c r="A36" s="1117"/>
      <c r="B36" s="1119"/>
      <c r="C36" s="765"/>
      <c r="D36" s="765"/>
      <c r="E36" s="765"/>
      <c r="F36" s="765"/>
      <c r="G36" s="91" t="s">
        <v>55</v>
      </c>
      <c r="H36" s="61">
        <v>0</v>
      </c>
      <c r="I36" s="61">
        <v>1</v>
      </c>
      <c r="J36" s="63">
        <v>1</v>
      </c>
      <c r="K36" s="61">
        <v>1</v>
      </c>
      <c r="L36" s="61">
        <v>0</v>
      </c>
      <c r="M36" s="61">
        <v>0</v>
      </c>
      <c r="N36" s="72"/>
      <c r="O36" s="72"/>
      <c r="P36" s="72"/>
      <c r="Q36" s="72"/>
      <c r="R36" s="72"/>
      <c r="S36" s="765"/>
      <c r="T36" s="765"/>
      <c r="U36" s="1138"/>
      <c r="V36" s="1125"/>
      <c r="W36" s="765"/>
      <c r="X36" s="765"/>
      <c r="Y36" s="1127"/>
      <c r="Z36" s="1123"/>
    </row>
    <row r="37" spans="1:26">
      <c r="A37" s="1117"/>
      <c r="B37" s="1119"/>
      <c r="C37" s="77"/>
      <c r="D37" s="77"/>
      <c r="E37" s="77"/>
      <c r="F37" s="77"/>
      <c r="G37" s="77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74"/>
      <c r="W37" s="72"/>
      <c r="X37" s="72"/>
      <c r="Y37" s="75"/>
      <c r="Z37" s="76"/>
    </row>
    <row r="38" spans="1:26">
      <c r="A38" s="1117"/>
      <c r="B38" s="1119"/>
      <c r="C38" s="764">
        <v>7</v>
      </c>
      <c r="D38" s="764" t="s">
        <v>78</v>
      </c>
      <c r="E38" s="764"/>
      <c r="F38" s="764"/>
      <c r="G38" s="61" t="s">
        <v>108</v>
      </c>
      <c r="H38" s="61">
        <v>1</v>
      </c>
      <c r="I38" s="61">
        <v>1</v>
      </c>
      <c r="J38" s="61">
        <v>2</v>
      </c>
      <c r="K38" s="61">
        <v>1</v>
      </c>
      <c r="L38" s="61">
        <v>1</v>
      </c>
      <c r="M38" s="61">
        <v>1</v>
      </c>
      <c r="N38" s="63"/>
      <c r="O38" s="61"/>
      <c r="P38" s="61"/>
      <c r="Q38" s="61"/>
      <c r="R38" s="61"/>
      <c r="S38" s="764">
        <f>M38+L38+K38+J38+I38+H38+H39+I39+J39+K39+L39+M39</f>
        <v>10</v>
      </c>
      <c r="T38" s="764">
        <v>1</v>
      </c>
      <c r="U38" s="1116" t="s">
        <v>19</v>
      </c>
      <c r="V38" s="1124">
        <v>116</v>
      </c>
      <c r="W38" s="764">
        <v>116</v>
      </c>
      <c r="X38" s="764">
        <f>W38*S38</f>
        <v>1160</v>
      </c>
      <c r="Y38" s="1126">
        <f>W38*J25</f>
        <v>777.2</v>
      </c>
      <c r="Z38" s="1122">
        <f>W38*J24</f>
        <v>893.2</v>
      </c>
    </row>
    <row r="39" spans="1:26">
      <c r="A39" s="1117"/>
      <c r="B39" s="1119"/>
      <c r="C39" s="765"/>
      <c r="D39" s="765"/>
      <c r="E39" s="765"/>
      <c r="F39" s="765"/>
      <c r="G39" s="91" t="s">
        <v>55</v>
      </c>
      <c r="H39" s="61">
        <v>0</v>
      </c>
      <c r="I39" s="61">
        <v>1</v>
      </c>
      <c r="J39" s="63">
        <v>1</v>
      </c>
      <c r="K39" s="61">
        <v>1</v>
      </c>
      <c r="L39" s="61">
        <v>0</v>
      </c>
      <c r="M39" s="61">
        <v>0</v>
      </c>
      <c r="N39" s="72"/>
      <c r="O39" s="72"/>
      <c r="P39" s="72"/>
      <c r="Q39" s="72"/>
      <c r="R39" s="72"/>
      <c r="S39" s="765"/>
      <c r="T39" s="765"/>
      <c r="U39" s="1138"/>
      <c r="V39" s="1125"/>
      <c r="W39" s="765"/>
      <c r="X39" s="765"/>
      <c r="Y39" s="1127"/>
      <c r="Z39" s="1123"/>
    </row>
    <row r="40" spans="1:26">
      <c r="A40" s="1117"/>
      <c r="B40" s="1119"/>
      <c r="C40" s="77"/>
      <c r="D40" s="77"/>
      <c r="E40" s="77"/>
      <c r="F40" s="77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74"/>
      <c r="W40" s="72"/>
      <c r="X40" s="72"/>
      <c r="Y40" s="75"/>
      <c r="Z40" s="76"/>
    </row>
    <row r="41" spans="1:26">
      <c r="A41" s="1117"/>
      <c r="B41" s="1119"/>
      <c r="C41" s="764">
        <v>7</v>
      </c>
      <c r="D41" s="764" t="s">
        <v>61</v>
      </c>
      <c r="E41" s="764"/>
      <c r="F41" s="764"/>
      <c r="G41" s="61" t="s">
        <v>108</v>
      </c>
      <c r="H41" s="61">
        <v>1</v>
      </c>
      <c r="I41" s="61">
        <v>1</v>
      </c>
      <c r="J41" s="61">
        <v>2</v>
      </c>
      <c r="K41" s="61">
        <v>1</v>
      </c>
      <c r="L41" s="61">
        <v>1</v>
      </c>
      <c r="M41" s="61">
        <v>1</v>
      </c>
      <c r="N41" s="63"/>
      <c r="O41" s="61"/>
      <c r="P41" s="61"/>
      <c r="Q41" s="61"/>
      <c r="R41" s="61"/>
      <c r="S41" s="764">
        <f>M41+L41+K41+J41+I41+H41+H42+I42+J42+K42+L42+M42</f>
        <v>10</v>
      </c>
      <c r="T41" s="764">
        <v>117</v>
      </c>
      <c r="U41" s="1116" t="s">
        <v>19</v>
      </c>
      <c r="V41" s="1124">
        <v>271</v>
      </c>
      <c r="W41" s="764">
        <v>155</v>
      </c>
      <c r="X41" s="764">
        <f>W41*S41</f>
        <v>1550</v>
      </c>
      <c r="Y41" s="1126">
        <f>W41*J25</f>
        <v>1038.5</v>
      </c>
      <c r="Z41" s="1122">
        <f>W41*J24</f>
        <v>1193.5</v>
      </c>
    </row>
    <row r="42" spans="1:26">
      <c r="A42" s="1117"/>
      <c r="B42" s="1119"/>
      <c r="C42" s="765"/>
      <c r="D42" s="765"/>
      <c r="E42" s="765"/>
      <c r="F42" s="765"/>
      <c r="G42" s="91" t="s">
        <v>55</v>
      </c>
      <c r="H42" s="61">
        <v>0</v>
      </c>
      <c r="I42" s="61">
        <v>1</v>
      </c>
      <c r="J42" s="63">
        <v>1</v>
      </c>
      <c r="K42" s="61">
        <v>1</v>
      </c>
      <c r="L42" s="61">
        <v>0</v>
      </c>
      <c r="M42" s="61">
        <v>0</v>
      </c>
      <c r="N42" s="72"/>
      <c r="O42" s="72"/>
      <c r="P42" s="72"/>
      <c r="Q42" s="72"/>
      <c r="R42" s="72"/>
      <c r="S42" s="765"/>
      <c r="T42" s="765"/>
      <c r="U42" s="1138"/>
      <c r="V42" s="1125"/>
      <c r="W42" s="765"/>
      <c r="X42" s="765"/>
      <c r="Y42" s="1127"/>
      <c r="Z42" s="1123"/>
    </row>
    <row r="43" spans="1:26">
      <c r="A43" s="1138"/>
      <c r="B43" s="1152"/>
      <c r="C43" s="77"/>
      <c r="D43" s="77"/>
      <c r="E43" s="77"/>
      <c r="F43" s="77"/>
      <c r="G43" s="77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4" t="s">
        <v>83</v>
      </c>
      <c r="W43" s="72">
        <f>SUM(W29:W42)</f>
        <v>3192</v>
      </c>
      <c r="X43" s="72">
        <f>SUM(X29:X42)</f>
        <v>31920</v>
      </c>
      <c r="Y43" s="75">
        <f>SUM(Y29:Y42)</f>
        <v>21386.400000000001</v>
      </c>
      <c r="Z43" s="76">
        <f>SUM(Z29:Z42)</f>
        <v>24578.400000000001</v>
      </c>
    </row>
    <row r="44" spans="1:26">
      <c r="A44" s="145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/>
      <c r="V44" s="60"/>
      <c r="W44" s="140"/>
      <c r="X44" s="140"/>
      <c r="Y44" s="142"/>
      <c r="Z44" s="143"/>
    </row>
    <row r="45" spans="1:26">
      <c r="A45" s="145"/>
      <c r="B45" s="139"/>
      <c r="C45" s="140"/>
      <c r="D45" s="140"/>
      <c r="E45" s="140"/>
      <c r="F45" s="140" t="s">
        <v>140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1"/>
      <c r="V45" s="60"/>
      <c r="W45" s="140"/>
      <c r="X45" s="140"/>
      <c r="Y45" s="142"/>
      <c r="Z45" s="143"/>
    </row>
    <row r="46" spans="1:26">
      <c r="A46" s="99" t="s">
        <v>48</v>
      </c>
      <c r="B46" s="100" t="s">
        <v>49</v>
      </c>
      <c r="C46" s="100" t="s">
        <v>50</v>
      </c>
      <c r="D46" s="101" t="s">
        <v>52</v>
      </c>
      <c r="E46" s="101"/>
      <c r="F46" s="101"/>
      <c r="G46" s="1075" t="s">
        <v>9</v>
      </c>
      <c r="H46" s="1076" t="s">
        <v>24</v>
      </c>
      <c r="I46" s="1076"/>
      <c r="J46" s="1076"/>
      <c r="K46" s="1076"/>
      <c r="L46" s="1076"/>
      <c r="M46" s="1076"/>
      <c r="N46" s="1076"/>
      <c r="O46" s="1076"/>
      <c r="P46" s="1076"/>
      <c r="Q46" s="1076"/>
      <c r="R46" s="1077"/>
      <c r="S46" s="92" t="s">
        <v>10</v>
      </c>
      <c r="T46" s="1097" t="s">
        <v>25</v>
      </c>
      <c r="U46" s="1097"/>
      <c r="V46" s="1097"/>
      <c r="W46" s="92" t="s">
        <v>11</v>
      </c>
      <c r="X46" s="92" t="s">
        <v>11</v>
      </c>
      <c r="Y46" s="72" t="s">
        <v>16</v>
      </c>
      <c r="Z46" s="72" t="s">
        <v>18</v>
      </c>
    </row>
    <row r="47" spans="1:26">
      <c r="A47" s="106" t="s">
        <v>12</v>
      </c>
      <c r="B47" s="107" t="s">
        <v>12</v>
      </c>
      <c r="C47" s="107" t="s">
        <v>51</v>
      </c>
      <c r="D47" s="101" t="s">
        <v>53</v>
      </c>
      <c r="E47" s="101"/>
      <c r="F47" s="101"/>
      <c r="G47" s="1075"/>
      <c r="H47" s="72">
        <v>48</v>
      </c>
      <c r="I47" s="72">
        <v>50</v>
      </c>
      <c r="J47" s="72">
        <v>52</v>
      </c>
      <c r="K47" s="72">
        <v>54</v>
      </c>
      <c r="L47" s="72">
        <v>56</v>
      </c>
      <c r="M47" s="72">
        <v>58</v>
      </c>
      <c r="N47" s="108"/>
      <c r="O47" s="92"/>
      <c r="P47" s="92"/>
      <c r="Q47" s="92"/>
      <c r="R47" s="92"/>
      <c r="S47" s="92" t="s">
        <v>13</v>
      </c>
      <c r="T47" s="1097"/>
      <c r="U47" s="1097"/>
      <c r="V47" s="1097"/>
      <c r="W47" s="92" t="s">
        <v>14</v>
      </c>
      <c r="X47" s="92" t="s">
        <v>15</v>
      </c>
      <c r="Y47" s="72" t="s">
        <v>17</v>
      </c>
      <c r="Z47" s="72" t="s">
        <v>17</v>
      </c>
    </row>
    <row r="48" spans="1:26">
      <c r="A48" s="1155" t="s">
        <v>138</v>
      </c>
      <c r="B48" s="1156">
        <v>66969</v>
      </c>
      <c r="C48" s="759">
        <v>1</v>
      </c>
      <c r="D48" s="759" t="s">
        <v>117</v>
      </c>
      <c r="E48" s="759"/>
      <c r="F48" s="759" t="s">
        <v>133</v>
      </c>
      <c r="G48" s="759" t="s">
        <v>108</v>
      </c>
      <c r="H48" s="61">
        <v>60</v>
      </c>
      <c r="I48" s="61"/>
      <c r="J48" s="61"/>
      <c r="K48" s="61"/>
      <c r="L48" s="61"/>
      <c r="M48" s="61"/>
      <c r="N48" s="63"/>
      <c r="O48" s="61"/>
      <c r="P48" s="61"/>
      <c r="Q48" s="61"/>
      <c r="R48" s="61"/>
      <c r="S48" s="61">
        <v>10</v>
      </c>
      <c r="T48" s="61">
        <v>1163</v>
      </c>
      <c r="U48" s="146" t="s">
        <v>19</v>
      </c>
      <c r="V48" s="63">
        <v>1168</v>
      </c>
      <c r="W48" s="61">
        <v>6</v>
      </c>
      <c r="X48" s="61">
        <f>W48*S48</f>
        <v>60</v>
      </c>
      <c r="Y48" s="147">
        <v>42</v>
      </c>
      <c r="Z48" s="147">
        <v>46.2</v>
      </c>
    </row>
    <row r="49" spans="1:26">
      <c r="A49" s="1155"/>
      <c r="B49" s="1156"/>
      <c r="C49" s="759"/>
      <c r="D49" s="759"/>
      <c r="E49" s="759"/>
      <c r="F49" s="759"/>
      <c r="G49" s="759"/>
      <c r="H49" s="61"/>
      <c r="I49" s="61">
        <v>60</v>
      </c>
      <c r="J49" s="63"/>
      <c r="K49" s="61"/>
      <c r="L49" s="61"/>
      <c r="M49" s="61"/>
      <c r="N49" s="72"/>
      <c r="O49" s="72"/>
      <c r="P49" s="72"/>
      <c r="Q49" s="72"/>
      <c r="R49" s="72"/>
      <c r="S49" s="61">
        <v>10</v>
      </c>
      <c r="T49" s="61">
        <v>1169</v>
      </c>
      <c r="U49" s="146"/>
      <c r="V49" s="63">
        <v>1174</v>
      </c>
      <c r="W49" s="61">
        <v>6</v>
      </c>
      <c r="X49" s="61">
        <f t="shared" ref="X49:X57" si="0">W49*S49</f>
        <v>60</v>
      </c>
      <c r="Y49" s="147">
        <v>42</v>
      </c>
      <c r="Z49" s="147">
        <v>46.2</v>
      </c>
    </row>
    <row r="50" spans="1:26">
      <c r="A50" s="1155"/>
      <c r="B50" s="1156"/>
      <c r="C50" s="759"/>
      <c r="D50" s="759"/>
      <c r="E50" s="759"/>
      <c r="F50" s="759"/>
      <c r="G50" s="759"/>
      <c r="H50" s="72"/>
      <c r="I50" s="72"/>
      <c r="J50" s="72">
        <v>120</v>
      </c>
      <c r="K50" s="72"/>
      <c r="L50" s="72"/>
      <c r="M50" s="72"/>
      <c r="N50" s="72"/>
      <c r="O50" s="72"/>
      <c r="P50" s="72"/>
      <c r="Q50" s="72"/>
      <c r="R50" s="72"/>
      <c r="S50" s="61">
        <v>10</v>
      </c>
      <c r="T50" s="72">
        <v>1175</v>
      </c>
      <c r="U50" s="73"/>
      <c r="V50" s="92">
        <v>1186</v>
      </c>
      <c r="W50" s="72">
        <v>12</v>
      </c>
      <c r="X50" s="61">
        <f t="shared" si="0"/>
        <v>120</v>
      </c>
      <c r="Y50" s="147">
        <v>80.400000000000006</v>
      </c>
      <c r="Z50" s="147">
        <v>92.4</v>
      </c>
    </row>
    <row r="51" spans="1:26">
      <c r="A51" s="1155"/>
      <c r="B51" s="1156"/>
      <c r="C51" s="759"/>
      <c r="D51" s="759"/>
      <c r="E51" s="759"/>
      <c r="F51" s="759"/>
      <c r="G51" s="759"/>
      <c r="H51" s="61"/>
      <c r="I51" s="61"/>
      <c r="J51" s="61"/>
      <c r="K51" s="61">
        <v>60</v>
      </c>
      <c r="L51" s="61"/>
      <c r="M51" s="61"/>
      <c r="N51" s="63"/>
      <c r="O51" s="61"/>
      <c r="P51" s="61"/>
      <c r="Q51" s="61"/>
      <c r="R51" s="61"/>
      <c r="S51" s="61">
        <v>10</v>
      </c>
      <c r="T51" s="61">
        <v>1187</v>
      </c>
      <c r="U51" s="148"/>
      <c r="V51" s="144">
        <v>1192</v>
      </c>
      <c r="W51" s="61">
        <v>6</v>
      </c>
      <c r="X51" s="61">
        <f t="shared" si="0"/>
        <v>60</v>
      </c>
      <c r="Y51" s="147">
        <v>42</v>
      </c>
      <c r="Z51" s="147">
        <v>46.2</v>
      </c>
    </row>
    <row r="52" spans="1:26">
      <c r="A52" s="1155"/>
      <c r="B52" s="1156"/>
      <c r="C52" s="759"/>
      <c r="D52" s="759"/>
      <c r="E52" s="759"/>
      <c r="F52" s="759"/>
      <c r="G52" s="759"/>
      <c r="H52" s="61"/>
      <c r="I52" s="61"/>
      <c r="J52" s="63"/>
      <c r="K52" s="61"/>
      <c r="L52" s="61">
        <v>60</v>
      </c>
      <c r="M52" s="61"/>
      <c r="N52" s="72"/>
      <c r="O52" s="72"/>
      <c r="P52" s="72"/>
      <c r="Q52" s="72"/>
      <c r="R52" s="72"/>
      <c r="S52" s="61">
        <v>10</v>
      </c>
      <c r="T52" s="61">
        <v>1193</v>
      </c>
      <c r="U52" s="148"/>
      <c r="V52" s="144">
        <v>1198</v>
      </c>
      <c r="W52" s="61">
        <v>6</v>
      </c>
      <c r="X52" s="61">
        <f t="shared" si="0"/>
        <v>60</v>
      </c>
      <c r="Y52" s="147">
        <v>42</v>
      </c>
      <c r="Z52" s="147">
        <v>46.2</v>
      </c>
    </row>
    <row r="53" spans="1:26">
      <c r="A53" s="1155"/>
      <c r="B53" s="1156"/>
      <c r="C53" s="759"/>
      <c r="D53" s="759"/>
      <c r="E53" s="759"/>
      <c r="F53" s="759"/>
      <c r="G53" s="759"/>
      <c r="H53" s="72"/>
      <c r="I53" s="72"/>
      <c r="J53" s="72"/>
      <c r="K53" s="72"/>
      <c r="L53" s="72"/>
      <c r="M53" s="72">
        <v>60</v>
      </c>
      <c r="N53" s="72"/>
      <c r="O53" s="72"/>
      <c r="P53" s="72"/>
      <c r="Q53" s="72"/>
      <c r="R53" s="72"/>
      <c r="S53" s="61">
        <v>10</v>
      </c>
      <c r="T53" s="72">
        <v>1199</v>
      </c>
      <c r="U53" s="148"/>
      <c r="V53" s="73">
        <v>1204</v>
      </c>
      <c r="W53" s="72">
        <v>6</v>
      </c>
      <c r="X53" s="61">
        <f t="shared" si="0"/>
        <v>60</v>
      </c>
      <c r="Y53" s="147">
        <v>42</v>
      </c>
      <c r="Z53" s="147">
        <v>46.2</v>
      </c>
    </row>
    <row r="54" spans="1:26">
      <c r="A54" s="1155"/>
      <c r="B54" s="1156"/>
      <c r="C54" s="759"/>
      <c r="D54" s="759"/>
      <c r="E54" s="759"/>
      <c r="F54" s="759"/>
      <c r="G54" s="759"/>
      <c r="H54" s="61"/>
      <c r="I54" s="61"/>
      <c r="J54" s="61"/>
      <c r="K54" s="61"/>
      <c r="L54" s="61"/>
      <c r="M54" s="61"/>
      <c r="N54" s="63"/>
      <c r="O54" s="61"/>
      <c r="P54" s="61"/>
      <c r="Q54" s="61"/>
      <c r="R54" s="61"/>
      <c r="S54" s="61"/>
      <c r="T54" s="61"/>
      <c r="U54" s="146" t="s">
        <v>19</v>
      </c>
      <c r="V54" s="63"/>
      <c r="W54" s="61"/>
      <c r="X54" s="61">
        <f t="shared" si="0"/>
        <v>0</v>
      </c>
      <c r="Y54" s="147"/>
      <c r="Z54" s="147"/>
    </row>
    <row r="55" spans="1:26">
      <c r="A55" s="1155"/>
      <c r="B55" s="1156"/>
      <c r="C55" s="759"/>
      <c r="D55" s="759"/>
      <c r="E55" s="759"/>
      <c r="F55" s="759"/>
      <c r="G55" s="759" t="s">
        <v>55</v>
      </c>
      <c r="H55" s="61"/>
      <c r="I55" s="61">
        <v>60</v>
      </c>
      <c r="J55" s="63"/>
      <c r="K55" s="61"/>
      <c r="L55" s="61"/>
      <c r="M55" s="61"/>
      <c r="N55" s="72"/>
      <c r="O55" s="72"/>
      <c r="P55" s="72"/>
      <c r="Q55" s="72"/>
      <c r="R55" s="72"/>
      <c r="S55" s="61">
        <v>10</v>
      </c>
      <c r="T55" s="61">
        <v>1205</v>
      </c>
      <c r="U55" s="146"/>
      <c r="V55" s="63">
        <v>1210</v>
      </c>
      <c r="W55" s="72">
        <v>6</v>
      </c>
      <c r="X55" s="61">
        <f t="shared" si="0"/>
        <v>60</v>
      </c>
      <c r="Y55" s="147">
        <v>42</v>
      </c>
      <c r="Z55" s="147">
        <v>46.2</v>
      </c>
    </row>
    <row r="56" spans="1:26">
      <c r="A56" s="1155"/>
      <c r="B56" s="1156"/>
      <c r="C56" s="759"/>
      <c r="D56" s="759"/>
      <c r="E56" s="759"/>
      <c r="F56" s="759"/>
      <c r="G56" s="759"/>
      <c r="H56" s="72"/>
      <c r="I56" s="72"/>
      <c r="J56" s="72">
        <v>60</v>
      </c>
      <c r="K56" s="72"/>
      <c r="L56" s="72"/>
      <c r="M56" s="72"/>
      <c r="N56" s="72"/>
      <c r="O56" s="72"/>
      <c r="P56" s="72"/>
      <c r="Q56" s="72"/>
      <c r="R56" s="72"/>
      <c r="S56" s="61">
        <v>10</v>
      </c>
      <c r="T56" s="72">
        <v>1211</v>
      </c>
      <c r="U56" s="73"/>
      <c r="V56" s="92">
        <v>1216</v>
      </c>
      <c r="W56" s="72">
        <v>6</v>
      </c>
      <c r="X56" s="61">
        <f t="shared" si="0"/>
        <v>60</v>
      </c>
      <c r="Y56" s="147">
        <v>42</v>
      </c>
      <c r="Z56" s="147">
        <v>46.2</v>
      </c>
    </row>
    <row r="57" spans="1:26">
      <c r="A57" s="1155"/>
      <c r="B57" s="1156"/>
      <c r="C57" s="759"/>
      <c r="D57" s="759"/>
      <c r="E57" s="759"/>
      <c r="F57" s="759"/>
      <c r="G57" s="759"/>
      <c r="H57" s="61"/>
      <c r="I57" s="61"/>
      <c r="J57" s="61"/>
      <c r="K57" s="61">
        <v>60</v>
      </c>
      <c r="L57" s="61"/>
      <c r="M57" s="61"/>
      <c r="N57" s="63"/>
      <c r="O57" s="61"/>
      <c r="P57" s="61"/>
      <c r="Q57" s="61"/>
      <c r="R57" s="61"/>
      <c r="S57" s="61">
        <v>10</v>
      </c>
      <c r="T57" s="61">
        <v>1217</v>
      </c>
      <c r="U57" s="144"/>
      <c r="V57" s="63">
        <v>1222</v>
      </c>
      <c r="W57" s="72">
        <v>6</v>
      </c>
      <c r="X57" s="61">
        <f t="shared" si="0"/>
        <v>60</v>
      </c>
      <c r="Y57" s="147">
        <v>42</v>
      </c>
      <c r="Z57" s="147">
        <v>46.2</v>
      </c>
    </row>
    <row r="58" spans="1:26">
      <c r="A58" s="145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60"/>
      <c r="W58" s="140">
        <f>SUM(W48:W57)</f>
        <v>60</v>
      </c>
      <c r="X58" s="140">
        <f>SUM(X48:X57)</f>
        <v>600</v>
      </c>
      <c r="Y58" s="142">
        <f>SUM(Y48:Y57)</f>
        <v>416.4</v>
      </c>
      <c r="Z58" s="143">
        <f>SUM(Z48:Z57)</f>
        <v>461.99999999999994</v>
      </c>
    </row>
    <row r="59" spans="1:26">
      <c r="A59" s="82"/>
      <c r="B59" s="82"/>
      <c r="C59" s="82"/>
      <c r="D59" s="82"/>
      <c r="E59" s="137"/>
      <c r="F59" s="137"/>
      <c r="G59" s="137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3.25" customHeight="1">
      <c r="A60" s="138"/>
      <c r="B60" s="139"/>
      <c r="C60" s="138"/>
      <c r="D60" s="138"/>
      <c r="E60" s="136"/>
      <c r="F60" s="126"/>
      <c r="G60" s="77"/>
      <c r="H60" s="784" t="s">
        <v>82</v>
      </c>
      <c r="I60" s="785"/>
      <c r="J60" s="786"/>
      <c r="K60" s="72"/>
      <c r="L60" s="72"/>
      <c r="M60" s="72"/>
      <c r="N60" s="787" t="s">
        <v>141</v>
      </c>
      <c r="O60" s="72"/>
      <c r="P60" s="72"/>
      <c r="Q60" s="72"/>
      <c r="R60" s="140"/>
      <c r="S60" s="140"/>
      <c r="T60" s="140"/>
      <c r="U60" s="141"/>
      <c r="V60" s="60"/>
      <c r="W60" s="140"/>
      <c r="X60" s="140"/>
      <c r="Y60" s="142"/>
      <c r="Z60" s="143"/>
    </row>
    <row r="61" spans="1:26">
      <c r="A61" s="82" t="s">
        <v>42</v>
      </c>
      <c r="B61" s="82"/>
      <c r="C61" s="120">
        <f>P74</f>
        <v>32520</v>
      </c>
      <c r="D61" s="82" t="s">
        <v>15</v>
      </c>
      <c r="E61" s="134"/>
      <c r="F61" s="128"/>
      <c r="G61" s="128"/>
      <c r="H61" s="72">
        <v>48</v>
      </c>
      <c r="I61" s="72">
        <v>50</v>
      </c>
      <c r="J61" s="72">
        <v>52</v>
      </c>
      <c r="K61" s="72">
        <v>54</v>
      </c>
      <c r="L61" s="72">
        <v>56</v>
      </c>
      <c r="M61" s="72">
        <v>58</v>
      </c>
      <c r="N61" s="788"/>
      <c r="O61" s="61" t="s">
        <v>121</v>
      </c>
      <c r="P61" s="1140" t="s">
        <v>122</v>
      </c>
      <c r="Q61" s="1140"/>
      <c r="R61" s="84"/>
      <c r="S61" s="84"/>
      <c r="T61" s="84"/>
      <c r="U61" s="84"/>
      <c r="V61" s="84"/>
      <c r="W61" s="84"/>
      <c r="X61" s="84"/>
      <c r="Y61" s="82"/>
      <c r="Z61" s="82"/>
    </row>
    <row r="62" spans="1:26">
      <c r="A62" s="82"/>
      <c r="B62" s="82"/>
      <c r="C62" s="120"/>
      <c r="D62" s="82"/>
      <c r="E62" s="764">
        <v>1</v>
      </c>
      <c r="F62" s="764" t="s">
        <v>114</v>
      </c>
      <c r="G62" s="61" t="s">
        <v>108</v>
      </c>
      <c r="H62" s="72">
        <v>5245</v>
      </c>
      <c r="I62" s="72">
        <v>5245</v>
      </c>
      <c r="J62" s="72">
        <v>10490</v>
      </c>
      <c r="K62" s="72">
        <v>5245</v>
      </c>
      <c r="L62" s="72">
        <v>5245</v>
      </c>
      <c r="M62" s="72">
        <v>5245</v>
      </c>
      <c r="N62" s="129">
        <f t="shared" ref="N62:N73" si="1">SUM(H62:M62)</f>
        <v>36715</v>
      </c>
      <c r="O62" s="764">
        <f>N62+N63</f>
        <v>52450</v>
      </c>
      <c r="P62" s="1141">
        <v>15000</v>
      </c>
      <c r="Q62" s="1142"/>
      <c r="R62" s="84"/>
      <c r="S62" s="84"/>
      <c r="T62" s="84"/>
      <c r="U62" s="84"/>
      <c r="V62" s="84"/>
      <c r="W62" s="84"/>
      <c r="X62" s="84"/>
      <c r="Y62" s="82"/>
      <c r="Z62" s="82"/>
    </row>
    <row r="63" spans="1:26">
      <c r="A63" s="82"/>
      <c r="B63" s="82"/>
      <c r="C63" s="120"/>
      <c r="D63" s="82"/>
      <c r="E63" s="765"/>
      <c r="F63" s="765"/>
      <c r="G63" s="91" t="s">
        <v>55</v>
      </c>
      <c r="H63" s="72">
        <v>0</v>
      </c>
      <c r="I63" s="72">
        <v>5245</v>
      </c>
      <c r="J63" s="72">
        <v>5245</v>
      </c>
      <c r="K63" s="72">
        <v>5245</v>
      </c>
      <c r="L63" s="72">
        <v>0</v>
      </c>
      <c r="M63" s="72">
        <v>0</v>
      </c>
      <c r="N63" s="129">
        <f t="shared" si="1"/>
        <v>15735</v>
      </c>
      <c r="O63" s="765"/>
      <c r="P63" s="1143"/>
      <c r="Q63" s="1144"/>
      <c r="R63" s="84"/>
      <c r="S63" s="84"/>
      <c r="T63" s="84"/>
      <c r="U63" s="84"/>
      <c r="V63" s="84"/>
      <c r="W63" s="84"/>
      <c r="X63" s="84"/>
      <c r="Y63" s="82"/>
      <c r="Z63" s="82"/>
    </row>
    <row r="64" spans="1:26">
      <c r="A64" s="82"/>
      <c r="B64" s="82"/>
      <c r="C64" s="120"/>
      <c r="D64" s="82"/>
      <c r="E64" s="764">
        <v>1</v>
      </c>
      <c r="F64" s="764" t="s">
        <v>56</v>
      </c>
      <c r="G64" s="61" t="s">
        <v>108</v>
      </c>
      <c r="H64" s="72">
        <v>530</v>
      </c>
      <c r="I64" s="72">
        <v>1060</v>
      </c>
      <c r="J64" s="72">
        <v>530</v>
      </c>
      <c r="K64" s="72">
        <v>530</v>
      </c>
      <c r="L64" s="72">
        <v>530</v>
      </c>
      <c r="M64" s="72">
        <v>530</v>
      </c>
      <c r="N64" s="129">
        <f t="shared" si="1"/>
        <v>3710</v>
      </c>
      <c r="O64" s="764">
        <f>N64+N65</f>
        <v>5300</v>
      </c>
      <c r="P64" s="1141">
        <f>O64</f>
        <v>5300</v>
      </c>
      <c r="Q64" s="1142"/>
      <c r="R64" s="84"/>
      <c r="S64" s="84"/>
      <c r="T64" s="84"/>
      <c r="U64" s="84"/>
      <c r="V64" s="84"/>
      <c r="W64" s="84"/>
      <c r="X64" s="84"/>
      <c r="Y64" s="82"/>
      <c r="Z64" s="82"/>
    </row>
    <row r="65" spans="1:26">
      <c r="A65" s="82"/>
      <c r="B65" s="82"/>
      <c r="C65" s="120"/>
      <c r="D65" s="82"/>
      <c r="E65" s="765"/>
      <c r="F65" s="765"/>
      <c r="G65" s="91" t="s">
        <v>55</v>
      </c>
      <c r="H65" s="72">
        <v>0</v>
      </c>
      <c r="I65" s="72">
        <v>530</v>
      </c>
      <c r="J65" s="72">
        <v>530</v>
      </c>
      <c r="K65" s="72">
        <v>530</v>
      </c>
      <c r="L65" s="104">
        <v>0</v>
      </c>
      <c r="M65" s="72">
        <v>0</v>
      </c>
      <c r="N65" s="129">
        <f t="shared" si="1"/>
        <v>1590</v>
      </c>
      <c r="O65" s="765"/>
      <c r="P65" s="1143"/>
      <c r="Q65" s="1144"/>
      <c r="R65" s="84"/>
      <c r="S65" s="84"/>
      <c r="T65" s="84"/>
      <c r="U65" s="84"/>
      <c r="V65" s="84"/>
      <c r="W65" s="84"/>
      <c r="X65" s="84"/>
      <c r="Y65" s="82"/>
      <c r="Z65" s="82"/>
    </row>
    <row r="66" spans="1:26">
      <c r="A66" s="82" t="s">
        <v>21</v>
      </c>
      <c r="B66" s="82"/>
      <c r="C66" s="85">
        <f>Y58+Y43</f>
        <v>21802.800000000003</v>
      </c>
      <c r="D66" s="82" t="s">
        <v>22</v>
      </c>
      <c r="E66" s="759">
        <v>1</v>
      </c>
      <c r="F66" s="764" t="s">
        <v>117</v>
      </c>
      <c r="G66" s="61" t="s">
        <v>108</v>
      </c>
      <c r="H66" s="61">
        <v>60</v>
      </c>
      <c r="I66" s="61">
        <v>60</v>
      </c>
      <c r="J66" s="61">
        <v>120</v>
      </c>
      <c r="K66" s="61">
        <v>60</v>
      </c>
      <c r="L66" s="61">
        <v>60</v>
      </c>
      <c r="M66" s="61">
        <v>60</v>
      </c>
      <c r="N66" s="61">
        <f t="shared" si="1"/>
        <v>420</v>
      </c>
      <c r="O66" s="764">
        <f>N66+N67</f>
        <v>600</v>
      </c>
      <c r="P66" s="1141">
        <f>O66</f>
        <v>600</v>
      </c>
      <c r="Q66" s="1142"/>
      <c r="R66" s="84"/>
      <c r="S66" s="84"/>
      <c r="T66" s="84"/>
      <c r="U66" s="84"/>
      <c r="V66" s="84"/>
      <c r="W66" s="84"/>
      <c r="X66" s="84"/>
      <c r="Y66" s="82"/>
      <c r="Z66" s="82"/>
    </row>
    <row r="67" spans="1:26">
      <c r="A67" s="82" t="s">
        <v>23</v>
      </c>
      <c r="B67" s="82"/>
      <c r="C67" s="85">
        <f>Z43+Z58</f>
        <v>25040.400000000001</v>
      </c>
      <c r="D67" s="82" t="s">
        <v>22</v>
      </c>
      <c r="E67" s="759"/>
      <c r="F67" s="765"/>
      <c r="G67" s="91" t="s">
        <v>55</v>
      </c>
      <c r="H67" s="61">
        <v>0</v>
      </c>
      <c r="I67" s="61">
        <v>60</v>
      </c>
      <c r="J67" s="61">
        <v>60</v>
      </c>
      <c r="K67" s="61">
        <v>60</v>
      </c>
      <c r="L67" s="104">
        <v>0</v>
      </c>
      <c r="M67" s="61">
        <v>0</v>
      </c>
      <c r="N67" s="61">
        <f t="shared" si="1"/>
        <v>180</v>
      </c>
      <c r="O67" s="766"/>
      <c r="P67" s="1143"/>
      <c r="Q67" s="1144"/>
      <c r="R67" s="84"/>
      <c r="S67" s="84"/>
      <c r="T67" s="84"/>
      <c r="U67" s="84"/>
      <c r="V67" s="84"/>
      <c r="W67" s="84"/>
      <c r="X67" s="84"/>
      <c r="Y67" s="82"/>
      <c r="Z67" s="82"/>
    </row>
    <row r="68" spans="1:26">
      <c r="A68" s="82" t="s">
        <v>43</v>
      </c>
      <c r="B68" s="82"/>
      <c r="C68" s="86">
        <v>95</v>
      </c>
      <c r="D68" s="82" t="s">
        <v>45</v>
      </c>
      <c r="E68" s="759">
        <v>4</v>
      </c>
      <c r="F68" s="764" t="s">
        <v>59</v>
      </c>
      <c r="G68" s="61" t="s">
        <v>108</v>
      </c>
      <c r="H68" s="61">
        <v>891</v>
      </c>
      <c r="I68" s="61">
        <v>891</v>
      </c>
      <c r="J68" s="61">
        <v>1782</v>
      </c>
      <c r="K68" s="61">
        <v>891</v>
      </c>
      <c r="L68" s="61">
        <v>891</v>
      </c>
      <c r="M68" s="61">
        <v>891</v>
      </c>
      <c r="N68" s="61">
        <f t="shared" si="1"/>
        <v>6237</v>
      </c>
      <c r="O68" s="764">
        <f>N68+N69</f>
        <v>8910</v>
      </c>
      <c r="P68" s="1141">
        <f>O68</f>
        <v>8910</v>
      </c>
      <c r="Q68" s="1142"/>
      <c r="R68" s="84"/>
      <c r="S68" s="84"/>
      <c r="T68" s="84"/>
      <c r="U68" s="84"/>
      <c r="V68" s="84"/>
      <c r="W68" s="84"/>
      <c r="X68" s="84"/>
      <c r="Y68" s="82"/>
      <c r="Z68" s="82"/>
    </row>
    <row r="69" spans="1:26">
      <c r="A69" s="82"/>
      <c r="B69" s="82"/>
      <c r="C69" s="86"/>
      <c r="D69" s="86"/>
      <c r="E69" s="759"/>
      <c r="F69" s="765"/>
      <c r="G69" s="91" t="s">
        <v>55</v>
      </c>
      <c r="H69" s="61">
        <v>0</v>
      </c>
      <c r="I69" s="61">
        <v>891</v>
      </c>
      <c r="J69" s="61">
        <v>891</v>
      </c>
      <c r="K69" s="61">
        <v>891</v>
      </c>
      <c r="L69" s="104">
        <v>0</v>
      </c>
      <c r="M69" s="61">
        <v>0</v>
      </c>
      <c r="N69" s="61">
        <f t="shared" si="1"/>
        <v>2673</v>
      </c>
      <c r="O69" s="766"/>
      <c r="P69" s="1143"/>
      <c r="Q69" s="1144"/>
      <c r="R69" s="84"/>
      <c r="S69" s="84"/>
      <c r="T69" s="84"/>
      <c r="U69" s="84"/>
      <c r="V69" s="84"/>
      <c r="W69" s="84"/>
      <c r="X69" s="84"/>
      <c r="Y69" s="82"/>
      <c r="Z69" s="82"/>
    </row>
    <row r="70" spans="1:26">
      <c r="A70" s="82"/>
      <c r="B70" s="82"/>
      <c r="C70" s="86"/>
      <c r="D70" s="86"/>
      <c r="E70" s="763" t="s">
        <v>113</v>
      </c>
      <c r="F70" s="764" t="s">
        <v>78</v>
      </c>
      <c r="G70" s="61" t="s">
        <v>108</v>
      </c>
      <c r="H70" s="61">
        <v>116</v>
      </c>
      <c r="I70" s="61">
        <v>116</v>
      </c>
      <c r="J70" s="61">
        <v>232</v>
      </c>
      <c r="K70" s="61">
        <v>116</v>
      </c>
      <c r="L70" s="61">
        <v>116</v>
      </c>
      <c r="M70" s="61">
        <v>116</v>
      </c>
      <c r="N70" s="61">
        <f t="shared" si="1"/>
        <v>812</v>
      </c>
      <c r="O70" s="764">
        <f>N70+N71</f>
        <v>1160</v>
      </c>
      <c r="P70" s="1128">
        <f>O70</f>
        <v>1160</v>
      </c>
      <c r="Q70" s="1129"/>
      <c r="R70" s="84"/>
      <c r="S70" s="84"/>
      <c r="T70" s="84"/>
      <c r="U70" s="84"/>
      <c r="V70" s="84"/>
      <c r="W70" s="84"/>
      <c r="X70" s="84"/>
      <c r="Y70" s="82"/>
      <c r="Z70" s="82"/>
    </row>
    <row r="71" spans="1:26">
      <c r="A71" s="82"/>
      <c r="B71" s="82"/>
      <c r="C71" s="86"/>
      <c r="D71" s="86"/>
      <c r="E71" s="1121"/>
      <c r="F71" s="765"/>
      <c r="G71" s="91" t="s">
        <v>55</v>
      </c>
      <c r="H71" s="61">
        <v>0</v>
      </c>
      <c r="I71" s="61">
        <v>116</v>
      </c>
      <c r="J71" s="61">
        <v>116</v>
      </c>
      <c r="K71" s="61">
        <v>116</v>
      </c>
      <c r="L71" s="61">
        <v>0</v>
      </c>
      <c r="M71" s="61">
        <v>0</v>
      </c>
      <c r="N71" s="61">
        <f t="shared" si="1"/>
        <v>348</v>
      </c>
      <c r="O71" s="765"/>
      <c r="P71" s="1130"/>
      <c r="Q71" s="1131"/>
      <c r="R71" s="84"/>
      <c r="S71" s="84"/>
      <c r="T71" s="84"/>
      <c r="U71" s="84"/>
      <c r="V71" s="84"/>
      <c r="W71" s="84"/>
      <c r="X71" s="84"/>
      <c r="Y71" s="82"/>
      <c r="Z71" s="82"/>
    </row>
    <row r="72" spans="1:26">
      <c r="A72" s="82"/>
      <c r="B72" s="82"/>
      <c r="C72" s="86"/>
      <c r="D72" s="86"/>
      <c r="E72" s="763" t="s">
        <v>113</v>
      </c>
      <c r="F72" s="764" t="s">
        <v>61</v>
      </c>
      <c r="G72" s="61" t="s">
        <v>108</v>
      </c>
      <c r="H72" s="61">
        <v>155</v>
      </c>
      <c r="I72" s="61">
        <v>155</v>
      </c>
      <c r="J72" s="61">
        <v>310</v>
      </c>
      <c r="K72" s="61">
        <v>155</v>
      </c>
      <c r="L72" s="61">
        <v>155</v>
      </c>
      <c r="M72" s="61">
        <v>155</v>
      </c>
      <c r="N72" s="61">
        <f t="shared" si="1"/>
        <v>1085</v>
      </c>
      <c r="O72" s="764">
        <f>N72+N73</f>
        <v>1550</v>
      </c>
      <c r="P72" s="1128">
        <f>O72</f>
        <v>1550</v>
      </c>
      <c r="Q72" s="1129"/>
      <c r="R72" s="84"/>
      <c r="S72" s="84"/>
      <c r="T72" s="84"/>
      <c r="U72" s="84"/>
      <c r="V72" s="84"/>
      <c r="W72" s="84"/>
      <c r="X72" s="84"/>
      <c r="Y72" s="82"/>
      <c r="Z72" s="82"/>
    </row>
    <row r="73" spans="1:26">
      <c r="A73" s="82"/>
      <c r="B73" s="82"/>
      <c r="C73" s="86"/>
      <c r="D73" s="86"/>
      <c r="E73" s="1121"/>
      <c r="F73" s="765"/>
      <c r="G73" s="91" t="s">
        <v>55</v>
      </c>
      <c r="H73" s="61">
        <v>0</v>
      </c>
      <c r="I73" s="61">
        <v>155</v>
      </c>
      <c r="J73" s="61">
        <v>155</v>
      </c>
      <c r="K73" s="61">
        <v>155</v>
      </c>
      <c r="L73" s="61">
        <v>0</v>
      </c>
      <c r="M73" s="61">
        <v>0</v>
      </c>
      <c r="N73" s="61">
        <f t="shared" si="1"/>
        <v>465</v>
      </c>
      <c r="O73" s="766"/>
      <c r="P73" s="1130"/>
      <c r="Q73" s="1131"/>
      <c r="R73" s="84"/>
      <c r="S73" s="84"/>
      <c r="T73" s="84"/>
      <c r="U73" s="84"/>
      <c r="V73" s="84"/>
      <c r="W73" s="84"/>
      <c r="X73" s="84"/>
      <c r="Y73" s="82"/>
      <c r="Z73" s="82"/>
    </row>
    <row r="74" spans="1:26">
      <c r="A74" s="82"/>
      <c r="B74" s="82"/>
      <c r="C74" s="86"/>
      <c r="D74" s="86"/>
      <c r="E74" s="86"/>
      <c r="F74" s="86"/>
      <c r="G74" s="82"/>
      <c r="H74" s="82"/>
      <c r="I74" s="82"/>
      <c r="J74" s="82"/>
      <c r="K74" s="82"/>
      <c r="L74" s="82"/>
      <c r="M74" s="83"/>
      <c r="N74" s="83"/>
      <c r="O74" s="61">
        <f>SUM(O62:O73)</f>
        <v>69970</v>
      </c>
      <c r="P74" s="1140">
        <f>SUM(P62:P73)</f>
        <v>32520</v>
      </c>
      <c r="Q74" s="1140"/>
      <c r="R74" s="84"/>
      <c r="S74" s="84"/>
      <c r="T74" s="84"/>
      <c r="U74" s="84"/>
      <c r="V74" s="84"/>
      <c r="W74" s="84"/>
      <c r="X74" s="84"/>
      <c r="Y74" s="82"/>
      <c r="Z74" s="82"/>
    </row>
    <row r="75" spans="1:26" ht="26.25" hidden="1">
      <c r="A75" s="789" t="s">
        <v>92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</row>
    <row r="76" spans="1:26" hidden="1">
      <c r="A76" s="790" t="s">
        <v>93</v>
      </c>
      <c r="B76" s="790"/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790"/>
      <c r="P76" s="790"/>
      <c r="Q76" s="790"/>
      <c r="R76" s="790"/>
      <c r="S76" s="790"/>
      <c r="T76" s="790"/>
      <c r="U76" s="790"/>
      <c r="V76" s="790"/>
      <c r="W76" s="790"/>
      <c r="X76" s="790"/>
      <c r="Y76" s="790"/>
      <c r="Z76" s="790"/>
    </row>
    <row r="77" spans="1:26" hidden="1">
      <c r="A77" s="795"/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</row>
    <row r="78" spans="1:26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hidden="1" thickBot="1">
      <c r="A79" s="1149" t="s">
        <v>27</v>
      </c>
      <c r="B79" s="1149"/>
      <c r="C79" s="1149"/>
      <c r="D79" s="1149"/>
      <c r="E79" s="1149"/>
      <c r="F79" s="1149"/>
      <c r="G79" s="1149"/>
      <c r="H79" s="1149"/>
      <c r="I79" s="1149"/>
      <c r="J79" s="1149"/>
      <c r="K79" s="1149"/>
      <c r="L79" s="1149"/>
      <c r="M79" s="1149"/>
      <c r="N79" s="1149"/>
      <c r="O79" s="1149"/>
      <c r="P79" s="1149"/>
      <c r="Q79" s="1149"/>
      <c r="R79" s="1149"/>
      <c r="S79" s="1149"/>
      <c r="T79" s="1149"/>
      <c r="U79" s="1149"/>
      <c r="V79" s="1149"/>
      <c r="W79" s="1149"/>
      <c r="X79" s="1149"/>
      <c r="Y79" s="2"/>
      <c r="Z79" s="2"/>
    </row>
    <row r="80" spans="1:26" hidden="1">
      <c r="A80" s="3" t="s">
        <v>0</v>
      </c>
      <c r="B80" s="4"/>
      <c r="C80" s="5"/>
      <c r="D80" s="5"/>
      <c r="E80" s="5"/>
      <c r="F80" s="5"/>
      <c r="G80" s="5"/>
      <c r="H80" s="5"/>
      <c r="I80" s="5"/>
      <c r="J80" s="6"/>
      <c r="K80" s="6"/>
      <c r="L80" s="4"/>
      <c r="M80" s="793" t="s">
        <v>28</v>
      </c>
      <c r="N80" s="794"/>
      <c r="O80" s="794"/>
      <c r="P80" s="8" t="s">
        <v>88</v>
      </c>
      <c r="Q80" s="5"/>
      <c r="R80" s="7"/>
      <c r="S80" s="7"/>
      <c r="T80" s="7"/>
      <c r="U80" s="7" t="s">
        <v>71</v>
      </c>
      <c r="V80" s="7"/>
      <c r="W80" s="9"/>
      <c r="X80" s="3" t="s">
        <v>20</v>
      </c>
      <c r="Y80" s="8"/>
      <c r="Z80" s="10"/>
    </row>
    <row r="81" spans="1:26" hidden="1">
      <c r="A81" s="11" t="s">
        <v>94</v>
      </c>
      <c r="B81" s="12"/>
      <c r="C81" s="12"/>
      <c r="D81" s="12"/>
      <c r="E81" s="12"/>
      <c r="F81" s="12"/>
      <c r="G81" s="12"/>
      <c r="H81" s="12"/>
      <c r="I81" s="12"/>
      <c r="J81" s="13"/>
      <c r="K81" s="13"/>
      <c r="L81" s="14"/>
      <c r="M81" s="796" t="s">
        <v>2</v>
      </c>
      <c r="N81" s="797"/>
      <c r="O81" s="797"/>
      <c r="P81" s="18" t="s">
        <v>89</v>
      </c>
      <c r="Q81" s="13"/>
      <c r="R81" s="13"/>
      <c r="S81" s="13"/>
      <c r="T81" s="13"/>
      <c r="U81" s="15" t="s">
        <v>71</v>
      </c>
      <c r="V81" s="18"/>
      <c r="W81" s="19"/>
      <c r="X81" s="20"/>
      <c r="Y81" s="18"/>
      <c r="Z81" s="19"/>
    </row>
    <row r="82" spans="1:26" ht="13.5" hidden="1" thickBot="1">
      <c r="A82" s="21" t="s">
        <v>93</v>
      </c>
      <c r="B82" s="22"/>
      <c r="C82" s="22"/>
      <c r="D82" s="22"/>
      <c r="E82" s="22"/>
      <c r="F82" s="22"/>
      <c r="G82" s="22"/>
      <c r="H82" s="22"/>
      <c r="I82" s="22"/>
      <c r="J82" s="23"/>
      <c r="K82" s="23"/>
      <c r="L82" s="24"/>
      <c r="M82" s="791" t="s">
        <v>67</v>
      </c>
      <c r="N82" s="792"/>
      <c r="O82" s="792"/>
      <c r="P82" s="798" t="s">
        <v>69</v>
      </c>
      <c r="Q82" s="792"/>
      <c r="R82" s="792"/>
      <c r="S82" s="792"/>
      <c r="T82" s="27"/>
      <c r="U82" s="28" t="s">
        <v>70</v>
      </c>
      <c r="V82" s="26"/>
      <c r="W82" s="29"/>
      <c r="X82" s="30" t="s">
        <v>29</v>
      </c>
      <c r="Y82" s="26"/>
      <c r="Z82" s="29"/>
    </row>
    <row r="83" spans="1:26" hidden="1">
      <c r="A83" s="31" t="s">
        <v>34</v>
      </c>
      <c r="B83" s="32"/>
      <c r="C83" s="32"/>
      <c r="D83" s="32"/>
      <c r="E83" s="32"/>
      <c r="F83" s="32"/>
      <c r="G83" s="32"/>
      <c r="H83" s="32"/>
      <c r="I83" s="32"/>
      <c r="J83" s="33"/>
      <c r="K83" s="33"/>
      <c r="L83" s="34"/>
      <c r="M83" s="793" t="s">
        <v>36</v>
      </c>
      <c r="N83" s="794"/>
      <c r="O83" s="794"/>
      <c r="P83" s="5" t="s">
        <v>64</v>
      </c>
      <c r="Q83" s="7"/>
      <c r="R83" s="7"/>
      <c r="S83" s="7"/>
      <c r="T83" s="7"/>
      <c r="U83" s="7"/>
      <c r="V83" s="112"/>
      <c r="W83" s="112"/>
      <c r="X83" s="6"/>
      <c r="Y83" s="6"/>
      <c r="Z83" s="9"/>
    </row>
    <row r="84" spans="1:26" hidden="1">
      <c r="A84" s="37" t="s">
        <v>64</v>
      </c>
      <c r="B84" s="12"/>
      <c r="C84" s="12"/>
      <c r="D84" s="12"/>
      <c r="E84" s="12"/>
      <c r="F84" s="12"/>
      <c r="G84" s="12"/>
      <c r="H84" s="12"/>
      <c r="I84" s="12"/>
      <c r="J84" s="17"/>
      <c r="K84" s="17"/>
      <c r="L84" s="14"/>
      <c r="M84" s="87"/>
      <c r="N84" s="14"/>
      <c r="O84" s="14"/>
      <c r="P84" s="38" t="s">
        <v>65</v>
      </c>
      <c r="Q84" s="15"/>
      <c r="R84" s="15"/>
      <c r="S84" s="15"/>
      <c r="T84" s="15"/>
      <c r="U84" s="15"/>
      <c r="V84" s="36"/>
      <c r="W84" s="36"/>
      <c r="X84" s="13"/>
      <c r="Y84" s="13"/>
      <c r="Z84" s="57"/>
    </row>
    <row r="85" spans="1:26" hidden="1">
      <c r="A85" s="37" t="s">
        <v>65</v>
      </c>
      <c r="B85" s="12"/>
      <c r="C85" s="12"/>
      <c r="D85" s="12"/>
      <c r="E85" s="12"/>
      <c r="F85" s="12"/>
      <c r="G85" s="12"/>
      <c r="H85" s="12"/>
      <c r="I85" s="12"/>
      <c r="J85" s="17"/>
      <c r="K85" s="17"/>
      <c r="L85" s="14"/>
      <c r="M85" s="113" t="s">
        <v>38</v>
      </c>
      <c r="N85" s="35"/>
      <c r="O85" s="35"/>
      <c r="P85" s="44"/>
      <c r="Q85" s="801"/>
      <c r="R85" s="801"/>
      <c r="S85" s="801"/>
      <c r="T85" s="801"/>
      <c r="U85" s="801"/>
      <c r="V85" s="43"/>
      <c r="W85" s="43" t="s">
        <v>72</v>
      </c>
      <c r="X85" s="43"/>
      <c r="Y85" s="43"/>
      <c r="Z85" s="121"/>
    </row>
    <row r="86" spans="1:26" hidden="1">
      <c r="A86" s="37" t="s">
        <v>66</v>
      </c>
      <c r="B86" s="38"/>
      <c r="C86" s="38"/>
      <c r="D86" s="38"/>
      <c r="E86" s="38"/>
      <c r="F86" s="38"/>
      <c r="G86" s="39"/>
      <c r="H86" s="12"/>
      <c r="I86" s="15"/>
      <c r="J86" s="15"/>
      <c r="K86" s="17"/>
      <c r="L86" s="12"/>
      <c r="M86" s="114" t="s">
        <v>39</v>
      </c>
      <c r="N86" s="15"/>
      <c r="O86" s="15"/>
      <c r="P86" s="12"/>
      <c r="Q86" s="15" t="s">
        <v>40</v>
      </c>
      <c r="R86" s="18"/>
      <c r="S86" s="15"/>
      <c r="T86" s="15"/>
      <c r="U86" s="15"/>
      <c r="V86" s="15"/>
      <c r="W86" s="15"/>
      <c r="X86" s="46"/>
      <c r="Y86" s="46"/>
      <c r="Z86" s="47"/>
    </row>
    <row r="87" spans="1:26" hidden="1">
      <c r="A87" s="37" t="s">
        <v>63</v>
      </c>
      <c r="B87" s="38"/>
      <c r="C87" s="38"/>
      <c r="D87" s="38"/>
      <c r="E87" s="38"/>
      <c r="F87" s="38"/>
      <c r="G87" s="38"/>
      <c r="H87" s="12"/>
      <c r="I87" s="15"/>
      <c r="J87" s="15"/>
      <c r="K87" s="17"/>
      <c r="L87" s="12"/>
      <c r="M87" s="114" t="s">
        <v>37</v>
      </c>
      <c r="N87" s="15"/>
      <c r="O87" s="15"/>
      <c r="P87" s="15"/>
      <c r="Q87" s="15" t="s">
        <v>30</v>
      </c>
      <c r="R87" s="15"/>
      <c r="S87" s="18"/>
      <c r="T87" s="15"/>
      <c r="U87" s="15"/>
      <c r="V87" s="15"/>
      <c r="W87" s="15"/>
      <c r="X87" s="15"/>
      <c r="Y87" s="13"/>
      <c r="Z87" s="57"/>
    </row>
    <row r="88" spans="1:26" hidden="1">
      <c r="A88" s="31" t="s">
        <v>35</v>
      </c>
      <c r="B88" s="42"/>
      <c r="C88" s="42"/>
      <c r="D88" s="42"/>
      <c r="E88" s="42"/>
      <c r="F88" s="42"/>
      <c r="G88" s="42"/>
      <c r="H88" s="32"/>
      <c r="I88" s="43"/>
      <c r="J88" s="33"/>
      <c r="K88" s="33"/>
      <c r="L88" s="118"/>
      <c r="M88" s="18" t="s">
        <v>3</v>
      </c>
      <c r="N88" s="15"/>
      <c r="O88" s="15"/>
      <c r="P88" s="15"/>
      <c r="Q88" s="15" t="s">
        <v>76</v>
      </c>
      <c r="R88" s="15"/>
      <c r="S88" s="15"/>
      <c r="T88" s="15"/>
      <c r="U88" s="15"/>
      <c r="V88" s="15"/>
      <c r="W88" s="15"/>
      <c r="X88" s="18"/>
      <c r="Y88" s="15"/>
      <c r="Z88" s="45"/>
    </row>
    <row r="89" spans="1:26" hidden="1">
      <c r="A89" s="37" t="s">
        <v>62</v>
      </c>
      <c r="B89" s="38"/>
      <c r="C89" s="38"/>
      <c r="D89" s="38"/>
      <c r="E89" s="38"/>
      <c r="F89" s="38"/>
      <c r="G89" s="39"/>
      <c r="H89" s="12"/>
      <c r="I89" s="15"/>
      <c r="J89" s="15"/>
      <c r="K89" s="17"/>
      <c r="L89" s="119"/>
      <c r="M89" s="18" t="s">
        <v>4</v>
      </c>
      <c r="N89" s="16"/>
      <c r="O89" s="16"/>
      <c r="P89" s="18"/>
      <c r="Q89" s="15"/>
      <c r="R89" s="15"/>
      <c r="S89" s="15"/>
      <c r="T89" s="15"/>
      <c r="U89" s="15"/>
      <c r="V89" s="15"/>
      <c r="W89" s="15"/>
      <c r="X89" s="15"/>
      <c r="Y89" s="15"/>
      <c r="Z89" s="45"/>
    </row>
    <row r="90" spans="1:26" hidden="1">
      <c r="A90" s="37" t="s">
        <v>63</v>
      </c>
      <c r="B90" s="38"/>
      <c r="C90" s="38"/>
      <c r="D90" s="38"/>
      <c r="E90" s="38"/>
      <c r="F90" s="38"/>
      <c r="G90" s="38"/>
      <c r="H90" s="12"/>
      <c r="I90" s="15"/>
      <c r="J90" s="15"/>
      <c r="K90" s="17"/>
      <c r="L90" s="115"/>
      <c r="M90" s="18" t="s">
        <v>5</v>
      </c>
      <c r="N90" s="15"/>
      <c r="O90" s="15"/>
      <c r="P90" s="12"/>
      <c r="Q90" s="15" t="s">
        <v>31</v>
      </c>
      <c r="R90" s="18"/>
      <c r="S90" s="15"/>
      <c r="T90" s="15"/>
      <c r="U90" s="15"/>
      <c r="V90" s="15"/>
      <c r="W90" s="15"/>
      <c r="X90" s="15"/>
      <c r="Y90" s="15"/>
      <c r="Z90" s="45"/>
    </row>
    <row r="91" spans="1:26" hidden="1">
      <c r="A91" s="122"/>
      <c r="B91" s="41"/>
      <c r="C91" s="41"/>
      <c r="D91" s="41"/>
      <c r="E91" s="41"/>
      <c r="F91" s="41"/>
      <c r="G91" s="41"/>
      <c r="H91" s="22"/>
      <c r="I91" s="25"/>
      <c r="J91" s="25"/>
      <c r="K91" s="23"/>
      <c r="L91" s="117"/>
      <c r="M91" s="116" t="s">
        <v>68</v>
      </c>
      <c r="N91" s="25"/>
      <c r="O91" s="25"/>
      <c r="P91" s="22"/>
      <c r="Q91" s="25"/>
      <c r="R91" s="116"/>
      <c r="S91" s="25"/>
      <c r="T91" s="25"/>
      <c r="U91" s="25"/>
      <c r="V91" s="25"/>
      <c r="W91" s="25"/>
      <c r="X91" s="25"/>
      <c r="Y91" s="25"/>
      <c r="Z91" s="123"/>
    </row>
    <row r="92" spans="1:26" hidden="1">
      <c r="A92" s="48"/>
      <c r="B92" s="49"/>
      <c r="C92" s="50"/>
      <c r="D92" s="50"/>
      <c r="E92" s="50"/>
      <c r="F92" s="50"/>
      <c r="G92" s="51"/>
      <c r="H92" s="48" t="s">
        <v>81</v>
      </c>
      <c r="I92" s="49"/>
      <c r="J92" s="15"/>
      <c r="K92" s="12"/>
      <c r="L92" s="15"/>
      <c r="M92" s="12"/>
      <c r="N92" s="12"/>
      <c r="O92" s="12"/>
      <c r="P92" s="12"/>
      <c r="Q92" s="12"/>
      <c r="R92" s="56" t="s">
        <v>32</v>
      </c>
      <c r="S92" s="12"/>
      <c r="T92" s="12"/>
      <c r="U92" s="12"/>
      <c r="V92" s="15"/>
      <c r="W92" s="15"/>
      <c r="X92" s="15"/>
      <c r="Y92" s="13"/>
      <c r="Z92" s="57"/>
    </row>
    <row r="93" spans="1:26" hidden="1">
      <c r="A93" s="53"/>
      <c r="B93" s="49"/>
      <c r="C93" s="50"/>
      <c r="D93" s="50"/>
      <c r="E93" s="50"/>
      <c r="F93" s="54"/>
      <c r="G93" s="55"/>
      <c r="H93" s="53" t="s">
        <v>79</v>
      </c>
      <c r="I93" s="49"/>
      <c r="J93" s="15"/>
      <c r="K93" s="12"/>
      <c r="L93" s="15"/>
      <c r="M93" s="12"/>
      <c r="N93" s="12"/>
      <c r="O93" s="12"/>
      <c r="P93" s="12"/>
      <c r="Q93" s="12"/>
      <c r="R93" s="52" t="s">
        <v>73</v>
      </c>
      <c r="S93" s="12"/>
      <c r="T93" s="12"/>
      <c r="U93" s="12"/>
      <c r="V93" s="15"/>
      <c r="W93" s="15"/>
      <c r="X93" s="15"/>
      <c r="Y93" s="13"/>
      <c r="Z93" s="57"/>
    </row>
    <row r="94" spans="1:26" hidden="1">
      <c r="A94" s="53"/>
      <c r="B94" s="12"/>
      <c r="C94" s="54"/>
      <c r="D94" s="54"/>
      <c r="E94" s="54"/>
      <c r="F94" s="12"/>
      <c r="G94" s="58"/>
      <c r="H94" s="53">
        <v>58892</v>
      </c>
      <c r="I94" s="12"/>
      <c r="J94" s="15"/>
      <c r="K94" s="15"/>
      <c r="L94" s="15"/>
      <c r="M94" s="15"/>
      <c r="N94" s="15"/>
      <c r="O94" s="15"/>
      <c r="P94" s="12"/>
      <c r="Q94" s="12"/>
      <c r="R94" s="59" t="s">
        <v>74</v>
      </c>
      <c r="S94" s="15"/>
      <c r="T94" s="15"/>
      <c r="U94" s="15"/>
      <c r="V94" s="15"/>
      <c r="W94" s="15"/>
      <c r="X94" s="15"/>
      <c r="Y94" s="13"/>
      <c r="Z94" s="57"/>
    </row>
    <row r="95" spans="1:26" hidden="1">
      <c r="A95" s="53"/>
      <c r="B95" s="12"/>
      <c r="C95" s="54"/>
      <c r="D95" s="54"/>
      <c r="E95" s="54"/>
      <c r="F95" s="12"/>
      <c r="G95" s="58"/>
      <c r="H95" s="53" t="s">
        <v>80</v>
      </c>
      <c r="I95" s="12"/>
      <c r="J95" s="54"/>
      <c r="K95" s="15"/>
      <c r="L95" s="15"/>
      <c r="M95" s="15"/>
      <c r="N95" s="15"/>
      <c r="O95" s="15"/>
      <c r="P95" s="12"/>
      <c r="Q95" s="12"/>
      <c r="R95" s="52" t="s">
        <v>75</v>
      </c>
      <c r="S95" s="12"/>
      <c r="T95" s="12"/>
      <c r="U95" s="15"/>
      <c r="V95" s="15"/>
      <c r="W95" s="15"/>
      <c r="X95" s="15"/>
      <c r="Y95" s="13"/>
      <c r="Z95" s="57"/>
    </row>
    <row r="96" spans="1:26" hidden="1">
      <c r="A96" s="53"/>
      <c r="B96" s="12"/>
      <c r="C96" s="54"/>
      <c r="D96" s="54"/>
      <c r="E96" s="54"/>
      <c r="F96" s="12"/>
      <c r="G96" s="58"/>
      <c r="H96" s="53" t="s">
        <v>24</v>
      </c>
      <c r="I96" s="60"/>
      <c r="J96" s="61">
        <v>36</v>
      </c>
      <c r="K96" s="61">
        <v>38</v>
      </c>
      <c r="L96" s="61">
        <v>40</v>
      </c>
      <c r="M96" s="61">
        <v>42</v>
      </c>
      <c r="N96" s="61">
        <v>44</v>
      </c>
      <c r="O96" s="61">
        <v>46</v>
      </c>
      <c r="P96" s="62"/>
      <c r="Q96" s="12"/>
      <c r="R96" s="52"/>
      <c r="S96" s="12"/>
      <c r="T96" s="12"/>
      <c r="U96" s="12"/>
      <c r="V96" s="15"/>
      <c r="W96" s="15"/>
      <c r="X96" s="15"/>
      <c r="Y96" s="13"/>
      <c r="Z96" s="57"/>
    </row>
    <row r="97" spans="1:26" hidden="1">
      <c r="A97" s="53"/>
      <c r="B97" s="12"/>
      <c r="C97" s="12"/>
      <c r="D97" s="12"/>
      <c r="E97" s="12"/>
      <c r="F97" s="12"/>
      <c r="G97" s="58"/>
      <c r="H97" s="53" t="s">
        <v>54</v>
      </c>
      <c r="I97" s="60"/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2"/>
      <c r="Q97" s="12"/>
      <c r="R97" s="52"/>
      <c r="S97" s="12"/>
      <c r="T97" s="12"/>
      <c r="U97" s="12"/>
      <c r="V97" s="15"/>
      <c r="W97" s="15"/>
      <c r="X97" s="15"/>
      <c r="Y97" s="13"/>
      <c r="Z97" s="57"/>
    </row>
    <row r="98" spans="1:26" hidden="1">
      <c r="A98" s="53"/>
      <c r="B98" s="12"/>
      <c r="C98" s="12"/>
      <c r="D98" s="12"/>
      <c r="E98" s="12"/>
      <c r="F98" s="12"/>
      <c r="G98" s="58"/>
      <c r="H98" s="53" t="s">
        <v>55</v>
      </c>
      <c r="I98" s="60"/>
      <c r="J98" s="61">
        <v>1</v>
      </c>
      <c r="K98" s="61">
        <v>1</v>
      </c>
      <c r="L98" s="63">
        <v>1</v>
      </c>
      <c r="M98" s="61">
        <v>1</v>
      </c>
      <c r="N98" s="61">
        <v>1</v>
      </c>
      <c r="O98" s="61">
        <v>1</v>
      </c>
      <c r="P98" s="63"/>
      <c r="Q98" s="12"/>
      <c r="R98" s="52"/>
      <c r="S98" s="12"/>
      <c r="T98" s="12"/>
      <c r="U98" s="12"/>
      <c r="V98" s="15"/>
      <c r="W98" s="15"/>
      <c r="X98" s="15"/>
      <c r="Y98" s="13"/>
      <c r="Z98" s="57"/>
    </row>
    <row r="99" spans="1:26" hidden="1">
      <c r="A99" s="53"/>
      <c r="B99" s="12"/>
      <c r="C99" s="12"/>
      <c r="D99" s="12"/>
      <c r="E99" s="12"/>
      <c r="F99" s="12"/>
      <c r="G99" s="58"/>
      <c r="H99" s="53" t="s">
        <v>6</v>
      </c>
      <c r="I99" s="60" t="s">
        <v>1</v>
      </c>
      <c r="J99" s="64"/>
      <c r="K99" s="15" t="s">
        <v>17</v>
      </c>
      <c r="L99" s="15"/>
      <c r="M99" s="13"/>
      <c r="N99" s="13"/>
      <c r="O99" s="13"/>
      <c r="P99" s="15"/>
      <c r="Q99" s="12"/>
      <c r="R99" s="52"/>
      <c r="S99" s="12"/>
      <c r="T99" s="12"/>
      <c r="U99" s="12"/>
      <c r="V99" s="15"/>
      <c r="W99" s="15"/>
      <c r="X99" s="15"/>
      <c r="Y99" s="13"/>
      <c r="Z99" s="57"/>
    </row>
    <row r="100" spans="1:26" hidden="1">
      <c r="A100" s="53"/>
      <c r="B100" s="12"/>
      <c r="C100" s="12"/>
      <c r="D100" s="12"/>
      <c r="E100" s="12"/>
      <c r="F100" s="12"/>
      <c r="G100" s="58"/>
      <c r="H100" s="40" t="s">
        <v>7</v>
      </c>
      <c r="I100" s="60" t="s">
        <v>1</v>
      </c>
      <c r="J100" s="65"/>
      <c r="K100" s="15" t="s">
        <v>17</v>
      </c>
      <c r="L100" s="15"/>
      <c r="M100" s="15"/>
      <c r="N100" s="15"/>
      <c r="O100" s="15"/>
      <c r="P100" s="12"/>
      <c r="Q100" s="12"/>
      <c r="R100" s="52"/>
      <c r="S100" s="12"/>
      <c r="T100" s="12"/>
      <c r="U100" s="12"/>
      <c r="V100" s="15"/>
      <c r="W100" s="15"/>
      <c r="X100" s="15"/>
      <c r="Y100" s="13"/>
      <c r="Z100" s="57"/>
    </row>
    <row r="101" spans="1:26" hidden="1">
      <c r="A101" s="53"/>
      <c r="B101" s="12"/>
      <c r="C101" s="12"/>
      <c r="D101" s="12"/>
      <c r="E101" s="12"/>
      <c r="F101" s="12"/>
      <c r="G101" s="58"/>
      <c r="H101" s="40" t="s">
        <v>8</v>
      </c>
      <c r="I101" s="60" t="s">
        <v>1</v>
      </c>
      <c r="J101" s="66"/>
      <c r="K101" s="67"/>
      <c r="L101" s="15"/>
      <c r="M101" s="15"/>
      <c r="N101" s="15"/>
      <c r="O101" s="15"/>
      <c r="P101" s="12"/>
      <c r="Q101" s="12"/>
      <c r="R101" s="68"/>
      <c r="S101" s="25"/>
      <c r="T101" s="25"/>
      <c r="U101" s="25"/>
      <c r="V101" s="25"/>
      <c r="W101" s="25"/>
      <c r="X101" s="25"/>
      <c r="Y101" s="69"/>
      <c r="Z101" s="70"/>
    </row>
    <row r="102" spans="1:26" hidden="1">
      <c r="A102" s="99" t="s">
        <v>48</v>
      </c>
      <c r="B102" s="100" t="s">
        <v>49</v>
      </c>
      <c r="C102" s="100" t="s">
        <v>50</v>
      </c>
      <c r="D102" s="113"/>
      <c r="E102" s="113"/>
      <c r="F102" s="101" t="s">
        <v>52</v>
      </c>
      <c r="G102" s="1075" t="s">
        <v>9</v>
      </c>
      <c r="H102" s="1076" t="s">
        <v>24</v>
      </c>
      <c r="I102" s="1076"/>
      <c r="J102" s="1076"/>
      <c r="K102" s="1076"/>
      <c r="L102" s="1076"/>
      <c r="M102" s="1076"/>
      <c r="N102" s="1076"/>
      <c r="O102" s="1076"/>
      <c r="P102" s="1076"/>
      <c r="Q102" s="1076"/>
      <c r="R102" s="1077"/>
      <c r="S102" s="102" t="s">
        <v>10</v>
      </c>
      <c r="T102" s="1096" t="s">
        <v>25</v>
      </c>
      <c r="U102" s="1096"/>
      <c r="V102" s="1096"/>
      <c r="W102" s="102" t="s">
        <v>11</v>
      </c>
      <c r="X102" s="102" t="s">
        <v>11</v>
      </c>
      <c r="Y102" s="104" t="s">
        <v>16</v>
      </c>
      <c r="Z102" s="105" t="s">
        <v>18</v>
      </c>
    </row>
    <row r="103" spans="1:26" hidden="1">
      <c r="A103" s="106" t="s">
        <v>12</v>
      </c>
      <c r="B103" s="107" t="s">
        <v>12</v>
      </c>
      <c r="C103" s="107" t="s">
        <v>51</v>
      </c>
      <c r="D103" s="127"/>
      <c r="E103" s="127"/>
      <c r="F103" s="101" t="s">
        <v>53</v>
      </c>
      <c r="G103" s="1075"/>
      <c r="H103" s="72">
        <v>36</v>
      </c>
      <c r="I103" s="72">
        <v>38</v>
      </c>
      <c r="J103" s="72">
        <v>40</v>
      </c>
      <c r="K103" s="72">
        <v>42</v>
      </c>
      <c r="L103" s="72">
        <v>44</v>
      </c>
      <c r="M103" s="72">
        <v>46</v>
      </c>
      <c r="N103" s="108"/>
      <c r="O103" s="92"/>
      <c r="P103" s="92"/>
      <c r="Q103" s="92"/>
      <c r="R103" s="92"/>
      <c r="S103" s="103" t="s">
        <v>13</v>
      </c>
      <c r="T103" s="1097"/>
      <c r="U103" s="1097"/>
      <c r="V103" s="1097"/>
      <c r="W103" s="103" t="s">
        <v>14</v>
      </c>
      <c r="X103" s="103" t="s">
        <v>15</v>
      </c>
      <c r="Y103" s="71" t="s">
        <v>17</v>
      </c>
      <c r="Z103" s="109" t="s">
        <v>17</v>
      </c>
    </row>
    <row r="104" spans="1:26" hidden="1">
      <c r="A104" s="1153">
        <v>306105</v>
      </c>
      <c r="B104" s="1118">
        <v>58892</v>
      </c>
      <c r="C104" s="764">
        <v>1</v>
      </c>
      <c r="D104" s="125"/>
      <c r="E104" s="125"/>
      <c r="F104" s="764" t="s">
        <v>77</v>
      </c>
      <c r="G104" s="61" t="s">
        <v>54</v>
      </c>
      <c r="H104" s="61">
        <v>1</v>
      </c>
      <c r="I104" s="61">
        <v>1</v>
      </c>
      <c r="J104" s="61">
        <v>1</v>
      </c>
      <c r="K104" s="61">
        <v>1</v>
      </c>
      <c r="L104" s="61">
        <v>1</v>
      </c>
      <c r="M104" s="61">
        <v>1</v>
      </c>
      <c r="N104" s="63"/>
      <c r="O104" s="61"/>
      <c r="P104" s="61"/>
      <c r="Q104" s="61"/>
      <c r="R104" s="61"/>
      <c r="S104" s="764">
        <f>M104+L104+K104+J104+I104+H104+H105+I105+J105+K105+L105+M105</f>
        <v>12</v>
      </c>
      <c r="T104" s="764">
        <v>443</v>
      </c>
      <c r="U104" s="1116" t="s">
        <v>19</v>
      </c>
      <c r="V104" s="1124">
        <v>625</v>
      </c>
      <c r="W104" s="764">
        <v>183</v>
      </c>
      <c r="X104" s="764">
        <f>W104*S104</f>
        <v>2196</v>
      </c>
      <c r="Y104" s="1126">
        <v>7</v>
      </c>
      <c r="Z104" s="1122">
        <v>7.9</v>
      </c>
    </row>
    <row r="105" spans="1:26" hidden="1">
      <c r="A105" s="1154"/>
      <c r="B105" s="1119"/>
      <c r="C105" s="765"/>
      <c r="D105" s="126"/>
      <c r="E105" s="126"/>
      <c r="F105" s="765"/>
      <c r="G105" s="91" t="s">
        <v>55</v>
      </c>
      <c r="H105" s="61">
        <v>1</v>
      </c>
      <c r="I105" s="61">
        <v>1</v>
      </c>
      <c r="J105" s="63">
        <v>1</v>
      </c>
      <c r="K105" s="61">
        <v>1</v>
      </c>
      <c r="L105" s="61">
        <v>1</v>
      </c>
      <c r="M105" s="61">
        <v>1</v>
      </c>
      <c r="N105" s="72"/>
      <c r="O105" s="72"/>
      <c r="P105" s="72"/>
      <c r="Q105" s="72"/>
      <c r="R105" s="72"/>
      <c r="S105" s="765"/>
      <c r="T105" s="765"/>
      <c r="U105" s="1138"/>
      <c r="V105" s="1125"/>
      <c r="W105" s="765"/>
      <c r="X105" s="765"/>
      <c r="Y105" s="1127"/>
      <c r="Z105" s="1123"/>
    </row>
    <row r="106" spans="1:26" hidden="1">
      <c r="A106" s="110"/>
      <c r="B106" s="111"/>
      <c r="C106" s="77"/>
      <c r="D106" s="77"/>
      <c r="E106" s="77"/>
      <c r="F106" s="77"/>
      <c r="G106" s="77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3"/>
      <c r="V106" s="74"/>
      <c r="W106" s="72"/>
      <c r="X106" s="72"/>
      <c r="Y106" s="75"/>
      <c r="Z106" s="76"/>
    </row>
    <row r="107" spans="1:26" ht="13.5" hidden="1" thickBot="1">
      <c r="A107" s="78"/>
      <c r="B107" s="79"/>
      <c r="C107" s="80"/>
      <c r="D107" s="80"/>
      <c r="E107" s="80"/>
      <c r="F107" s="80"/>
      <c r="G107" s="80"/>
      <c r="H107" s="79"/>
      <c r="I107" s="79"/>
      <c r="J107" s="79"/>
      <c r="K107" s="79"/>
      <c r="L107" s="79"/>
      <c r="M107" s="79"/>
      <c r="N107" s="79"/>
      <c r="O107" s="88"/>
      <c r="P107" s="79"/>
      <c r="Q107" s="79"/>
      <c r="R107" s="79"/>
      <c r="S107" s="79"/>
      <c r="T107" s="79"/>
      <c r="U107" s="79"/>
      <c r="V107" s="79"/>
      <c r="W107" s="88">
        <f>SUM(W104:W106)</f>
        <v>183</v>
      </c>
      <c r="X107" s="88">
        <f>SUM(X104:X106)</f>
        <v>2196</v>
      </c>
      <c r="Y107" s="81"/>
      <c r="Z107" s="89"/>
    </row>
    <row r="108" spans="1:26" hidden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idden="1">
      <c r="A109" s="82" t="s">
        <v>41</v>
      </c>
      <c r="B109" s="82"/>
      <c r="C109" s="90">
        <f>W107</f>
        <v>183</v>
      </c>
      <c r="D109" s="82" t="s">
        <v>44</v>
      </c>
      <c r="E109" s="82"/>
      <c r="F109" s="130" t="s">
        <v>84</v>
      </c>
      <c r="G109" s="130" t="s">
        <v>9</v>
      </c>
      <c r="H109" s="1150" t="s">
        <v>82</v>
      </c>
      <c r="I109" s="1150"/>
      <c r="J109" s="1150"/>
      <c r="K109" s="1150"/>
      <c r="L109" s="1150"/>
      <c r="M109" s="1150"/>
      <c r="N109" s="133"/>
      <c r="O109" s="130" t="s">
        <v>83</v>
      </c>
      <c r="P109" s="1151" t="s">
        <v>51</v>
      </c>
      <c r="Q109" s="1151"/>
      <c r="R109" s="84"/>
      <c r="S109" s="84"/>
      <c r="T109" s="84"/>
      <c r="U109" s="84"/>
      <c r="V109" s="84"/>
      <c r="W109" s="84"/>
      <c r="X109" s="84"/>
      <c r="Y109" s="82"/>
      <c r="Z109" s="82"/>
    </row>
    <row r="110" spans="1:26" hidden="1">
      <c r="A110" s="82" t="s">
        <v>42</v>
      </c>
      <c r="B110" s="82"/>
      <c r="C110" s="120">
        <f>X107</f>
        <v>2196</v>
      </c>
      <c r="D110" s="82" t="s">
        <v>15</v>
      </c>
      <c r="E110" s="82"/>
      <c r="F110" s="128"/>
      <c r="G110" s="128"/>
      <c r="H110" s="72">
        <v>36</v>
      </c>
      <c r="I110" s="72">
        <v>38</v>
      </c>
      <c r="J110" s="72">
        <v>40</v>
      </c>
      <c r="K110" s="72">
        <v>42</v>
      </c>
      <c r="L110" s="72">
        <v>44</v>
      </c>
      <c r="M110" s="72">
        <v>46</v>
      </c>
      <c r="N110" s="61"/>
      <c r="O110" s="128"/>
      <c r="P110" s="1140"/>
      <c r="Q110" s="1140"/>
      <c r="R110" s="84"/>
      <c r="S110" s="84"/>
      <c r="T110" s="84"/>
      <c r="U110" s="84"/>
      <c r="V110" s="84"/>
      <c r="W110" s="84"/>
      <c r="X110" s="84"/>
      <c r="Y110" s="82"/>
      <c r="Z110" s="82"/>
    </row>
    <row r="111" spans="1:26" hidden="1">
      <c r="A111" s="82" t="s">
        <v>21</v>
      </c>
      <c r="B111" s="82"/>
      <c r="C111" s="85">
        <v>1281</v>
      </c>
      <c r="D111" s="82" t="s">
        <v>22</v>
      </c>
      <c r="E111" s="82"/>
      <c r="F111" s="759" t="s">
        <v>77</v>
      </c>
      <c r="G111" s="61" t="s">
        <v>54</v>
      </c>
      <c r="H111" s="61">
        <f>H104*W104</f>
        <v>183</v>
      </c>
      <c r="I111" s="61">
        <f>I104*W104</f>
        <v>183</v>
      </c>
      <c r="J111" s="61">
        <f>J104*W104</f>
        <v>183</v>
      </c>
      <c r="K111" s="61">
        <f>K104*W104</f>
        <v>183</v>
      </c>
      <c r="L111" s="61">
        <f>L104*W104</f>
        <v>183</v>
      </c>
      <c r="M111" s="61">
        <f>M104*W104</f>
        <v>183</v>
      </c>
      <c r="N111" s="61">
        <f>H111+I111+J111+K111+L111+M111</f>
        <v>1098</v>
      </c>
      <c r="O111" s="759">
        <f>N111+N112</f>
        <v>2196</v>
      </c>
      <c r="P111" s="759">
        <v>1</v>
      </c>
      <c r="Q111" s="759"/>
      <c r="R111" s="84"/>
      <c r="S111" s="84"/>
      <c r="T111" s="84"/>
      <c r="U111" s="84"/>
      <c r="V111" s="84"/>
      <c r="W111" s="84"/>
      <c r="X111" s="84"/>
      <c r="Y111" s="82"/>
      <c r="Z111" s="82"/>
    </row>
    <row r="112" spans="1:26" hidden="1">
      <c r="A112" s="82" t="s">
        <v>23</v>
      </c>
      <c r="B112" s="82"/>
      <c r="C112" s="85">
        <v>1445.7</v>
      </c>
      <c r="D112" s="82" t="s">
        <v>22</v>
      </c>
      <c r="E112" s="82"/>
      <c r="F112" s="759"/>
      <c r="G112" s="61" t="s">
        <v>55</v>
      </c>
      <c r="H112" s="61">
        <f>H105*W104</f>
        <v>183</v>
      </c>
      <c r="I112" s="61">
        <f>I105*W104</f>
        <v>183</v>
      </c>
      <c r="J112" s="61">
        <f>J105*W104</f>
        <v>183</v>
      </c>
      <c r="K112" s="61">
        <f>K105*W104</f>
        <v>183</v>
      </c>
      <c r="L112" s="61">
        <f>L105*W104</f>
        <v>183</v>
      </c>
      <c r="M112" s="61">
        <f>M105*W104</f>
        <v>183</v>
      </c>
      <c r="N112" s="61">
        <f>H112+I112+J112+K112+L112+M112</f>
        <v>1098</v>
      </c>
      <c r="O112" s="759"/>
      <c r="P112" s="759"/>
      <c r="Q112" s="759"/>
      <c r="R112" s="84"/>
      <c r="S112" s="84"/>
      <c r="T112" s="84"/>
      <c r="U112" s="84"/>
      <c r="V112" s="84"/>
      <c r="W112" s="84"/>
      <c r="X112" s="84"/>
      <c r="Y112" s="82"/>
      <c r="Z112" s="82"/>
    </row>
    <row r="113" spans="1:26" hidden="1">
      <c r="A113" s="82" t="s">
        <v>43</v>
      </c>
      <c r="B113" s="82"/>
      <c r="C113" s="86">
        <v>5.73</v>
      </c>
      <c r="D113" s="82" t="s">
        <v>45</v>
      </c>
      <c r="E113" s="82"/>
      <c r="F113" s="82"/>
      <c r="G113" s="82"/>
      <c r="H113" s="82"/>
      <c r="I113" s="82"/>
      <c r="J113" s="82"/>
      <c r="K113" s="82"/>
      <c r="L113" s="82"/>
      <c r="M113" s="83"/>
      <c r="N113" s="83"/>
      <c r="O113" s="83"/>
      <c r="P113" s="82"/>
      <c r="Q113" s="84"/>
      <c r="R113" s="84"/>
      <c r="S113" s="84"/>
      <c r="T113" s="84"/>
      <c r="U113" s="84"/>
      <c r="V113" s="84"/>
      <c r="W113" s="84"/>
      <c r="X113" s="84"/>
      <c r="Y113" s="82"/>
      <c r="Z113" s="82"/>
    </row>
    <row r="114" spans="1:26" hidden="1">
      <c r="A114" s="82"/>
      <c r="B114" s="82"/>
      <c r="C114" s="86"/>
      <c r="D114" s="86"/>
      <c r="E114" s="86"/>
      <c r="F114" s="86"/>
      <c r="G114" s="82"/>
      <c r="H114" s="82"/>
      <c r="I114" s="82"/>
      <c r="J114" s="82"/>
      <c r="K114" s="82"/>
      <c r="L114" s="82"/>
      <c r="M114" s="83"/>
      <c r="N114" s="83"/>
      <c r="O114" s="83"/>
      <c r="P114" s="82"/>
      <c r="Q114" s="84"/>
      <c r="R114" s="84"/>
      <c r="S114" s="84"/>
      <c r="T114" s="84"/>
      <c r="U114" s="84"/>
      <c r="V114" s="84"/>
      <c r="W114" s="84"/>
      <c r="X114" s="84"/>
      <c r="Y114" s="82"/>
      <c r="Z114" s="82"/>
    </row>
    <row r="115" spans="1:26" hidden="1">
      <c r="A115" s="82"/>
      <c r="B115" s="82"/>
      <c r="C115" s="86"/>
      <c r="D115" s="86"/>
      <c r="E115" s="86"/>
      <c r="F115" s="86"/>
      <c r="G115" s="82"/>
      <c r="H115" s="82"/>
      <c r="I115" s="82"/>
      <c r="J115" s="82"/>
      <c r="K115" s="82"/>
      <c r="L115" s="82"/>
      <c r="M115" s="83"/>
      <c r="N115" s="83"/>
      <c r="O115" s="83"/>
      <c r="P115" s="82"/>
      <c r="Q115" s="84"/>
      <c r="R115" s="84"/>
      <c r="S115" s="84"/>
      <c r="T115" s="84"/>
      <c r="U115" s="84"/>
      <c r="V115" s="84"/>
      <c r="W115" s="84"/>
      <c r="X115" s="84"/>
      <c r="Y115" s="82"/>
      <c r="Z115" s="82"/>
    </row>
    <row r="116" spans="1:26" hidden="1">
      <c r="A116" s="82"/>
      <c r="B116" s="82"/>
      <c r="C116" s="86"/>
      <c r="D116" s="86"/>
      <c r="E116" s="86"/>
      <c r="F116" s="86"/>
      <c r="G116" s="82"/>
      <c r="H116" s="82"/>
      <c r="I116" s="82"/>
      <c r="J116" s="82"/>
      <c r="K116" s="82"/>
      <c r="L116" s="82"/>
      <c r="M116" s="83"/>
      <c r="N116" s="83"/>
      <c r="O116" s="83"/>
      <c r="P116" s="82"/>
      <c r="Q116" s="84"/>
      <c r="R116" s="84"/>
      <c r="S116" s="84"/>
      <c r="T116" s="84"/>
      <c r="U116" s="84"/>
      <c r="V116" s="84"/>
      <c r="W116" s="84"/>
      <c r="X116" s="84"/>
      <c r="Y116" s="82"/>
      <c r="Z116" s="82"/>
    </row>
    <row r="117" spans="1:26" hidden="1"/>
    <row r="118" spans="1:26" hidden="1"/>
    <row r="119" spans="1:26" hidden="1"/>
    <row r="120" spans="1:26" hidden="1"/>
    <row r="121" spans="1:26" hidden="1"/>
    <row r="122" spans="1:26" hidden="1"/>
    <row r="123" spans="1:26" hidden="1"/>
    <row r="124" spans="1:26" hidden="1"/>
    <row r="125" spans="1:26" hidden="1"/>
    <row r="126" spans="1:26" hidden="1"/>
    <row r="127" spans="1:26" hidden="1"/>
    <row r="128" spans="1:26" hidden="1"/>
    <row r="129" spans="1:26" hidden="1"/>
    <row r="130" spans="1:26" hidden="1"/>
    <row r="131" spans="1:26" hidden="1"/>
    <row r="132" spans="1:26" hidden="1"/>
    <row r="133" spans="1:26" hidden="1"/>
    <row r="134" spans="1:26" hidden="1"/>
    <row r="135" spans="1:26" hidden="1"/>
    <row r="136" spans="1:26" hidden="1"/>
    <row r="137" spans="1:26" hidden="1"/>
    <row r="138" spans="1:26" hidden="1"/>
    <row r="139" spans="1:26" hidden="1"/>
    <row r="140" spans="1:26" hidden="1"/>
    <row r="141" spans="1:26" hidden="1"/>
    <row r="142" spans="1:26" ht="26.25" hidden="1">
      <c r="A142" s="789" t="s">
        <v>92</v>
      </c>
      <c r="B142" s="789"/>
      <c r="C142" s="789"/>
      <c r="D142" s="789"/>
      <c r="E142" s="789"/>
      <c r="F142" s="789"/>
      <c r="G142" s="789"/>
      <c r="H142" s="789"/>
      <c r="I142" s="789"/>
      <c r="J142" s="789"/>
      <c r="K142" s="789"/>
      <c r="L142" s="789"/>
      <c r="M142" s="789"/>
      <c r="N142" s="789"/>
      <c r="O142" s="789"/>
      <c r="P142" s="789"/>
      <c r="Q142" s="789"/>
      <c r="R142" s="789"/>
      <c r="S142" s="789"/>
      <c r="T142" s="789"/>
      <c r="U142" s="789"/>
      <c r="V142" s="789"/>
      <c r="W142" s="789"/>
      <c r="X142" s="789"/>
      <c r="Y142" s="789"/>
      <c r="Z142" s="789"/>
    </row>
    <row r="143" spans="1:26" hidden="1">
      <c r="A143" s="790" t="s">
        <v>93</v>
      </c>
      <c r="B143" s="790"/>
      <c r="C143" s="790"/>
      <c r="D143" s="790"/>
      <c r="E143" s="790"/>
      <c r="F143" s="790"/>
      <c r="G143" s="790"/>
      <c r="H143" s="790"/>
      <c r="I143" s="790"/>
      <c r="J143" s="790"/>
      <c r="K143" s="790"/>
      <c r="L143" s="790"/>
      <c r="M143" s="790"/>
      <c r="N143" s="790"/>
      <c r="O143" s="790"/>
      <c r="P143" s="790"/>
      <c r="Q143" s="790"/>
      <c r="R143" s="790"/>
      <c r="S143" s="790"/>
      <c r="T143" s="790"/>
      <c r="U143" s="790"/>
      <c r="V143" s="790"/>
      <c r="W143" s="790"/>
      <c r="X143" s="790"/>
      <c r="Y143" s="790"/>
      <c r="Z143" s="790"/>
    </row>
    <row r="144" spans="1:26" hidden="1">
      <c r="A144" s="795"/>
      <c r="B144" s="795"/>
      <c r="C144" s="795"/>
      <c r="D144" s="795"/>
      <c r="E144" s="795"/>
      <c r="F144" s="795"/>
      <c r="G144" s="795"/>
      <c r="H144" s="795"/>
      <c r="I144" s="795"/>
      <c r="J144" s="795"/>
      <c r="K144" s="795"/>
      <c r="L144" s="795"/>
      <c r="M144" s="795"/>
      <c r="N144" s="795"/>
      <c r="O144" s="795"/>
      <c r="P144" s="795"/>
      <c r="Q144" s="795"/>
      <c r="R144" s="795"/>
      <c r="S144" s="795"/>
      <c r="T144" s="795"/>
      <c r="U144" s="795"/>
      <c r="V144" s="795"/>
      <c r="W144" s="795"/>
      <c r="X144" s="795"/>
      <c r="Y144" s="795"/>
      <c r="Z144" s="795"/>
    </row>
    <row r="145" spans="1:26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hidden="1" thickBot="1">
      <c r="A146" s="1149" t="s">
        <v>27</v>
      </c>
      <c r="B146" s="1149"/>
      <c r="C146" s="1149"/>
      <c r="D146" s="1149"/>
      <c r="E146" s="1149"/>
      <c r="F146" s="1149"/>
      <c r="G146" s="1149"/>
      <c r="H146" s="1149"/>
      <c r="I146" s="1149"/>
      <c r="J146" s="1149"/>
      <c r="K146" s="1149"/>
      <c r="L146" s="1149"/>
      <c r="M146" s="1149"/>
      <c r="N146" s="1149"/>
      <c r="O146" s="1149"/>
      <c r="P146" s="1149"/>
      <c r="Q146" s="1149"/>
      <c r="R146" s="1149"/>
      <c r="S146" s="1149"/>
      <c r="T146" s="1149"/>
      <c r="U146" s="1149"/>
      <c r="V146" s="1149"/>
      <c r="W146" s="1149"/>
      <c r="X146" s="1149"/>
      <c r="Y146" s="2"/>
      <c r="Z146" s="2"/>
    </row>
    <row r="147" spans="1:26" hidden="1">
      <c r="A147" s="3" t="s">
        <v>0</v>
      </c>
      <c r="B147" s="4"/>
      <c r="C147" s="5"/>
      <c r="D147" s="5"/>
      <c r="E147" s="5"/>
      <c r="F147" s="5"/>
      <c r="G147" s="5"/>
      <c r="H147" s="5"/>
      <c r="I147" s="5"/>
      <c r="J147" s="6"/>
      <c r="K147" s="6"/>
      <c r="L147" s="4"/>
      <c r="M147" s="793" t="s">
        <v>28</v>
      </c>
      <c r="N147" s="794"/>
      <c r="O147" s="794"/>
      <c r="P147" s="8" t="s">
        <v>90</v>
      </c>
      <c r="Q147" s="5"/>
      <c r="R147" s="7"/>
      <c r="S147" s="7"/>
      <c r="T147" s="7"/>
      <c r="U147" s="7" t="s">
        <v>71</v>
      </c>
      <c r="V147" s="7"/>
      <c r="W147" s="9"/>
      <c r="X147" s="3" t="s">
        <v>20</v>
      </c>
      <c r="Y147" s="8"/>
      <c r="Z147" s="10"/>
    </row>
    <row r="148" spans="1:26" hidden="1">
      <c r="A148" s="11" t="s">
        <v>94</v>
      </c>
      <c r="B148" s="12"/>
      <c r="C148" s="12"/>
      <c r="D148" s="12"/>
      <c r="E148" s="12"/>
      <c r="F148" s="12"/>
      <c r="G148" s="12"/>
      <c r="H148" s="12"/>
      <c r="I148" s="12"/>
      <c r="J148" s="13"/>
      <c r="K148" s="13"/>
      <c r="L148" s="14"/>
      <c r="M148" s="796" t="s">
        <v>2</v>
      </c>
      <c r="N148" s="797"/>
      <c r="O148" s="797"/>
      <c r="P148" s="18" t="s">
        <v>91</v>
      </c>
      <c r="Q148" s="13"/>
      <c r="R148" s="13"/>
      <c r="S148" s="13"/>
      <c r="T148" s="13"/>
      <c r="U148" s="15" t="s">
        <v>71</v>
      </c>
      <c r="V148" s="18"/>
      <c r="W148" s="19"/>
      <c r="X148" s="20"/>
      <c r="Y148" s="18"/>
      <c r="Z148" s="19"/>
    </row>
    <row r="149" spans="1:26" ht="13.5" hidden="1" thickBot="1">
      <c r="A149" s="21" t="s">
        <v>93</v>
      </c>
      <c r="B149" s="22"/>
      <c r="C149" s="22"/>
      <c r="D149" s="22"/>
      <c r="E149" s="22"/>
      <c r="F149" s="22"/>
      <c r="G149" s="22"/>
      <c r="H149" s="22"/>
      <c r="I149" s="22"/>
      <c r="J149" s="23"/>
      <c r="K149" s="23"/>
      <c r="L149" s="24"/>
      <c r="M149" s="791" t="s">
        <v>67</v>
      </c>
      <c r="N149" s="792"/>
      <c r="O149" s="792"/>
      <c r="P149" s="798" t="s">
        <v>69</v>
      </c>
      <c r="Q149" s="792"/>
      <c r="R149" s="792"/>
      <c r="S149" s="792"/>
      <c r="T149" s="27"/>
      <c r="U149" s="28" t="s">
        <v>70</v>
      </c>
      <c r="V149" s="26"/>
      <c r="W149" s="29"/>
      <c r="X149" s="30" t="s">
        <v>29</v>
      </c>
      <c r="Y149" s="26"/>
      <c r="Z149" s="29"/>
    </row>
    <row r="150" spans="1:26" hidden="1">
      <c r="A150" s="31" t="s">
        <v>34</v>
      </c>
      <c r="B150" s="32"/>
      <c r="C150" s="32"/>
      <c r="D150" s="32"/>
      <c r="E150" s="32"/>
      <c r="F150" s="32"/>
      <c r="G150" s="32"/>
      <c r="H150" s="32"/>
      <c r="I150" s="32"/>
      <c r="J150" s="33"/>
      <c r="K150" s="33"/>
      <c r="L150" s="34"/>
      <c r="M150" s="793" t="s">
        <v>36</v>
      </c>
      <c r="N150" s="794"/>
      <c r="O150" s="794"/>
      <c r="P150" s="5" t="s">
        <v>64</v>
      </c>
      <c r="Q150" s="7"/>
      <c r="R150" s="7"/>
      <c r="S150" s="7"/>
      <c r="T150" s="7"/>
      <c r="U150" s="7"/>
      <c r="V150" s="112"/>
      <c r="W150" s="112"/>
      <c r="X150" s="6"/>
      <c r="Y150" s="6"/>
      <c r="Z150" s="9"/>
    </row>
    <row r="151" spans="1:26" hidden="1">
      <c r="A151" s="37" t="s">
        <v>64</v>
      </c>
      <c r="B151" s="12"/>
      <c r="C151" s="12"/>
      <c r="D151" s="12"/>
      <c r="E151" s="12"/>
      <c r="F151" s="12"/>
      <c r="G151" s="12"/>
      <c r="H151" s="12"/>
      <c r="I151" s="12"/>
      <c r="J151" s="17"/>
      <c r="K151" s="17"/>
      <c r="L151" s="14"/>
      <c r="M151" s="87"/>
      <c r="N151" s="14"/>
      <c r="O151" s="14"/>
      <c r="P151" s="38" t="s">
        <v>65</v>
      </c>
      <c r="Q151" s="15"/>
      <c r="R151" s="15"/>
      <c r="S151" s="15"/>
      <c r="T151" s="15"/>
      <c r="U151" s="15"/>
      <c r="V151" s="36"/>
      <c r="W151" s="36"/>
      <c r="X151" s="13"/>
      <c r="Y151" s="13"/>
      <c r="Z151" s="57"/>
    </row>
    <row r="152" spans="1:26" hidden="1">
      <c r="A152" s="37" t="s">
        <v>65</v>
      </c>
      <c r="B152" s="12"/>
      <c r="C152" s="12"/>
      <c r="D152" s="12"/>
      <c r="E152" s="12"/>
      <c r="F152" s="12"/>
      <c r="G152" s="12"/>
      <c r="H152" s="12"/>
      <c r="I152" s="12"/>
      <c r="J152" s="17"/>
      <c r="K152" s="17"/>
      <c r="L152" s="14"/>
      <c r="M152" s="113" t="s">
        <v>38</v>
      </c>
      <c r="N152" s="35"/>
      <c r="O152" s="35"/>
      <c r="P152" s="44"/>
      <c r="Q152" s="801"/>
      <c r="R152" s="801"/>
      <c r="S152" s="801"/>
      <c r="T152" s="801"/>
      <c r="U152" s="801"/>
      <c r="V152" s="43"/>
      <c r="W152" s="43" t="s">
        <v>72</v>
      </c>
      <c r="X152" s="43"/>
      <c r="Y152" s="43"/>
      <c r="Z152" s="121"/>
    </row>
    <row r="153" spans="1:26" hidden="1">
      <c r="A153" s="37" t="s">
        <v>66</v>
      </c>
      <c r="B153" s="38"/>
      <c r="C153" s="38"/>
      <c r="D153" s="38"/>
      <c r="E153" s="38"/>
      <c r="F153" s="38"/>
      <c r="G153" s="39"/>
      <c r="H153" s="12"/>
      <c r="I153" s="15"/>
      <c r="J153" s="15"/>
      <c r="K153" s="17"/>
      <c r="L153" s="12"/>
      <c r="M153" s="114" t="s">
        <v>39</v>
      </c>
      <c r="N153" s="15"/>
      <c r="O153" s="15"/>
      <c r="P153" s="12"/>
      <c r="Q153" s="15" t="s">
        <v>40</v>
      </c>
      <c r="R153" s="18"/>
      <c r="S153" s="15"/>
      <c r="T153" s="15"/>
      <c r="U153" s="15"/>
      <c r="V153" s="15"/>
      <c r="W153" s="15"/>
      <c r="X153" s="46"/>
      <c r="Y153" s="46"/>
      <c r="Z153" s="47"/>
    </row>
    <row r="154" spans="1:26" hidden="1">
      <c r="A154" s="37" t="s">
        <v>63</v>
      </c>
      <c r="B154" s="38"/>
      <c r="C154" s="38"/>
      <c r="D154" s="38"/>
      <c r="E154" s="38"/>
      <c r="F154" s="38"/>
      <c r="G154" s="38"/>
      <c r="H154" s="12"/>
      <c r="I154" s="15"/>
      <c r="J154" s="15"/>
      <c r="K154" s="17"/>
      <c r="L154" s="12"/>
      <c r="M154" s="114" t="s">
        <v>37</v>
      </c>
      <c r="N154" s="15"/>
      <c r="O154" s="15"/>
      <c r="P154" s="15"/>
      <c r="Q154" s="15" t="s">
        <v>30</v>
      </c>
      <c r="R154" s="15"/>
      <c r="S154" s="18"/>
      <c r="T154" s="15"/>
      <c r="U154" s="15"/>
      <c r="V154" s="15"/>
      <c r="W154" s="15"/>
      <c r="X154" s="15"/>
      <c r="Y154" s="13"/>
      <c r="Z154" s="57"/>
    </row>
    <row r="155" spans="1:26" hidden="1">
      <c r="A155" s="31" t="s">
        <v>35</v>
      </c>
      <c r="B155" s="42"/>
      <c r="C155" s="42"/>
      <c r="D155" s="42"/>
      <c r="E155" s="42"/>
      <c r="F155" s="42"/>
      <c r="G155" s="42"/>
      <c r="H155" s="32"/>
      <c r="I155" s="43"/>
      <c r="J155" s="33"/>
      <c r="K155" s="33"/>
      <c r="L155" s="118"/>
      <c r="M155" s="18" t="s">
        <v>3</v>
      </c>
      <c r="N155" s="15"/>
      <c r="O155" s="15"/>
      <c r="P155" s="15"/>
      <c r="Q155" s="15" t="s">
        <v>76</v>
      </c>
      <c r="R155" s="15"/>
      <c r="S155" s="15"/>
      <c r="T155" s="15"/>
      <c r="U155" s="15"/>
      <c r="V155" s="15"/>
      <c r="W155" s="15"/>
      <c r="X155" s="18"/>
      <c r="Y155" s="15"/>
      <c r="Z155" s="45"/>
    </row>
    <row r="156" spans="1:26" hidden="1">
      <c r="A156" s="37" t="s">
        <v>62</v>
      </c>
      <c r="B156" s="38"/>
      <c r="C156" s="38"/>
      <c r="D156" s="38"/>
      <c r="E156" s="38"/>
      <c r="F156" s="38"/>
      <c r="G156" s="39"/>
      <c r="H156" s="12"/>
      <c r="I156" s="15"/>
      <c r="J156" s="15"/>
      <c r="K156" s="17"/>
      <c r="L156" s="119"/>
      <c r="M156" s="18" t="s">
        <v>4</v>
      </c>
      <c r="N156" s="16"/>
      <c r="O156" s="16"/>
      <c r="P156" s="18"/>
      <c r="Q156" s="15"/>
      <c r="R156" s="15"/>
      <c r="S156" s="15"/>
      <c r="T156" s="15"/>
      <c r="U156" s="15"/>
      <c r="V156" s="15"/>
      <c r="W156" s="15"/>
      <c r="X156" s="15"/>
      <c r="Y156" s="15"/>
      <c r="Z156" s="45"/>
    </row>
    <row r="157" spans="1:26" hidden="1">
      <c r="A157" s="37" t="s">
        <v>63</v>
      </c>
      <c r="B157" s="38"/>
      <c r="C157" s="38"/>
      <c r="D157" s="38"/>
      <c r="E157" s="38"/>
      <c r="F157" s="38"/>
      <c r="G157" s="38"/>
      <c r="H157" s="12"/>
      <c r="I157" s="15"/>
      <c r="J157" s="15"/>
      <c r="K157" s="17"/>
      <c r="L157" s="115"/>
      <c r="M157" s="18" t="s">
        <v>5</v>
      </c>
      <c r="N157" s="15"/>
      <c r="O157" s="15"/>
      <c r="P157" s="12"/>
      <c r="Q157" s="15" t="s">
        <v>31</v>
      </c>
      <c r="R157" s="18"/>
      <c r="S157" s="15"/>
      <c r="T157" s="15"/>
      <c r="U157" s="15"/>
      <c r="V157" s="15"/>
      <c r="W157" s="15"/>
      <c r="X157" s="15"/>
      <c r="Y157" s="15"/>
      <c r="Z157" s="45"/>
    </row>
    <row r="158" spans="1:26" hidden="1">
      <c r="A158" s="122"/>
      <c r="B158" s="41"/>
      <c r="C158" s="41"/>
      <c r="D158" s="41"/>
      <c r="E158" s="41"/>
      <c r="F158" s="41"/>
      <c r="G158" s="41"/>
      <c r="H158" s="22"/>
      <c r="I158" s="25"/>
      <c r="J158" s="25"/>
      <c r="K158" s="23"/>
      <c r="L158" s="117"/>
      <c r="M158" s="116" t="s">
        <v>68</v>
      </c>
      <c r="N158" s="25"/>
      <c r="O158" s="25"/>
      <c r="P158" s="22"/>
      <c r="Q158" s="25"/>
      <c r="R158" s="116"/>
      <c r="S158" s="25"/>
      <c r="T158" s="25"/>
      <c r="U158" s="25"/>
      <c r="V158" s="25"/>
      <c r="W158" s="25"/>
      <c r="X158" s="25"/>
      <c r="Y158" s="25"/>
      <c r="Z158" s="123"/>
    </row>
    <row r="159" spans="1:26" hidden="1">
      <c r="A159" s="48"/>
      <c r="B159" s="49"/>
      <c r="C159" s="50"/>
      <c r="D159" s="50"/>
      <c r="E159" s="50"/>
      <c r="F159" s="50"/>
      <c r="G159" s="51"/>
      <c r="H159" s="48" t="s">
        <v>81</v>
      </c>
      <c r="I159" s="49"/>
      <c r="J159" s="15"/>
      <c r="K159" s="12"/>
      <c r="L159" s="15"/>
      <c r="M159" s="12"/>
      <c r="N159" s="12"/>
      <c r="O159" s="12"/>
      <c r="P159" s="12"/>
      <c r="Q159" s="12"/>
      <c r="R159" s="56" t="s">
        <v>32</v>
      </c>
      <c r="S159" s="12"/>
      <c r="T159" s="12"/>
      <c r="U159" s="12"/>
      <c r="V159" s="15"/>
      <c r="W159" s="15"/>
      <c r="X159" s="15"/>
      <c r="Y159" s="13"/>
      <c r="Z159" s="57"/>
    </row>
    <row r="160" spans="1:26" hidden="1">
      <c r="A160" s="53"/>
      <c r="B160" s="49"/>
      <c r="C160" s="50"/>
      <c r="D160" s="50"/>
      <c r="E160" s="50"/>
      <c r="F160" s="54"/>
      <c r="G160" s="55"/>
      <c r="H160" s="53" t="s">
        <v>79</v>
      </c>
      <c r="I160" s="49"/>
      <c r="J160" s="15"/>
      <c r="K160" s="12"/>
      <c r="L160" s="15"/>
      <c r="M160" s="12"/>
      <c r="N160" s="12"/>
      <c r="O160" s="12"/>
      <c r="P160" s="12"/>
      <c r="Q160" s="12"/>
      <c r="R160" s="52" t="s">
        <v>73</v>
      </c>
      <c r="S160" s="12"/>
      <c r="T160" s="12"/>
      <c r="U160" s="12"/>
      <c r="V160" s="15"/>
      <c r="W160" s="15"/>
      <c r="X160" s="15"/>
      <c r="Y160" s="13"/>
      <c r="Z160" s="57"/>
    </row>
    <row r="161" spans="1:26" hidden="1">
      <c r="A161" s="53"/>
      <c r="B161" s="12"/>
      <c r="C161" s="54"/>
      <c r="D161" s="54"/>
      <c r="E161" s="54"/>
      <c r="F161" s="12"/>
      <c r="G161" s="58"/>
      <c r="H161" s="53">
        <v>58892</v>
      </c>
      <c r="I161" s="12"/>
      <c r="J161" s="15"/>
      <c r="K161" s="15"/>
      <c r="L161" s="15"/>
      <c r="M161" s="15"/>
      <c r="N161" s="15"/>
      <c r="O161" s="15"/>
      <c r="P161" s="12"/>
      <c r="Q161" s="12"/>
      <c r="R161" s="59" t="s">
        <v>74</v>
      </c>
      <c r="S161" s="15"/>
      <c r="T161" s="15"/>
      <c r="U161" s="15"/>
      <c r="V161" s="15"/>
      <c r="W161" s="15"/>
      <c r="X161" s="15"/>
      <c r="Y161" s="13"/>
      <c r="Z161" s="57"/>
    </row>
    <row r="162" spans="1:26" hidden="1">
      <c r="A162" s="53"/>
      <c r="B162" s="12"/>
      <c r="C162" s="54"/>
      <c r="D162" s="54"/>
      <c r="E162" s="54"/>
      <c r="F162" s="12"/>
      <c r="G162" s="58"/>
      <c r="H162" s="53" t="s">
        <v>80</v>
      </c>
      <c r="I162" s="12"/>
      <c r="J162" s="54"/>
      <c r="K162" s="15"/>
      <c r="L162" s="15"/>
      <c r="M162" s="15"/>
      <c r="N162" s="15"/>
      <c r="O162" s="15"/>
      <c r="P162" s="12"/>
      <c r="Q162" s="12"/>
      <c r="R162" s="52" t="s">
        <v>75</v>
      </c>
      <c r="S162" s="12"/>
      <c r="T162" s="12"/>
      <c r="U162" s="15"/>
      <c r="V162" s="15"/>
      <c r="W162" s="15"/>
      <c r="X162" s="15"/>
      <c r="Y162" s="13"/>
      <c r="Z162" s="57"/>
    </row>
    <row r="163" spans="1:26" hidden="1">
      <c r="A163" s="53"/>
      <c r="B163" s="12"/>
      <c r="C163" s="54"/>
      <c r="D163" s="54"/>
      <c r="E163" s="54"/>
      <c r="F163" s="12"/>
      <c r="G163" s="58"/>
      <c r="H163" s="53" t="s">
        <v>24</v>
      </c>
      <c r="I163" s="60"/>
      <c r="J163" s="61">
        <v>36</v>
      </c>
      <c r="K163" s="61">
        <v>38</v>
      </c>
      <c r="L163" s="61">
        <v>40</v>
      </c>
      <c r="M163" s="61">
        <v>42</v>
      </c>
      <c r="N163" s="61">
        <v>44</v>
      </c>
      <c r="O163" s="61">
        <v>46</v>
      </c>
      <c r="P163" s="62"/>
      <c r="Q163" s="12"/>
      <c r="R163" s="52"/>
      <c r="S163" s="12"/>
      <c r="T163" s="12"/>
      <c r="U163" s="12"/>
      <c r="V163" s="15"/>
      <c r="W163" s="15"/>
      <c r="X163" s="15"/>
      <c r="Y163" s="13"/>
      <c r="Z163" s="57"/>
    </row>
    <row r="164" spans="1:26" hidden="1">
      <c r="A164" s="53"/>
      <c r="B164" s="12"/>
      <c r="C164" s="12"/>
      <c r="D164" s="12"/>
      <c r="E164" s="12"/>
      <c r="F164" s="12"/>
      <c r="G164" s="58"/>
      <c r="H164" s="53" t="s">
        <v>54</v>
      </c>
      <c r="I164" s="60"/>
      <c r="J164" s="61">
        <v>1</v>
      </c>
      <c r="K164" s="61">
        <v>1</v>
      </c>
      <c r="L164" s="61">
        <v>1</v>
      </c>
      <c r="M164" s="61">
        <v>1</v>
      </c>
      <c r="N164" s="61">
        <v>1</v>
      </c>
      <c r="O164" s="61">
        <v>1</v>
      </c>
      <c r="P164" s="62"/>
      <c r="Q164" s="12"/>
      <c r="R164" s="52"/>
      <c r="S164" s="12"/>
      <c r="T164" s="12"/>
      <c r="U164" s="12"/>
      <c r="V164" s="15"/>
      <c r="W164" s="15"/>
      <c r="X164" s="15"/>
      <c r="Y164" s="13"/>
      <c r="Z164" s="57"/>
    </row>
    <row r="165" spans="1:26" hidden="1">
      <c r="A165" s="53"/>
      <c r="B165" s="12"/>
      <c r="C165" s="12"/>
      <c r="D165" s="12"/>
      <c r="E165" s="12"/>
      <c r="F165" s="12"/>
      <c r="G165" s="58"/>
      <c r="H165" s="53" t="s">
        <v>55</v>
      </c>
      <c r="I165" s="60"/>
      <c r="J165" s="61">
        <v>1</v>
      </c>
      <c r="K165" s="61">
        <v>1</v>
      </c>
      <c r="L165" s="63">
        <v>1</v>
      </c>
      <c r="M165" s="61">
        <v>1</v>
      </c>
      <c r="N165" s="61">
        <v>1</v>
      </c>
      <c r="O165" s="61">
        <v>1</v>
      </c>
      <c r="P165" s="63"/>
      <c r="Q165" s="12"/>
      <c r="R165" s="52"/>
      <c r="S165" s="12"/>
      <c r="T165" s="12"/>
      <c r="U165" s="12"/>
      <c r="V165" s="15"/>
      <c r="W165" s="15"/>
      <c r="X165" s="15"/>
      <c r="Y165" s="13"/>
      <c r="Z165" s="57"/>
    </row>
    <row r="166" spans="1:26" hidden="1">
      <c r="A166" s="53"/>
      <c r="B166" s="12"/>
      <c r="C166" s="12"/>
      <c r="D166" s="12"/>
      <c r="E166" s="12"/>
      <c r="F166" s="12"/>
      <c r="G166" s="58"/>
      <c r="H166" s="53" t="s">
        <v>6</v>
      </c>
      <c r="I166" s="60" t="s">
        <v>1</v>
      </c>
      <c r="J166" s="64"/>
      <c r="K166" s="15" t="s">
        <v>17</v>
      </c>
      <c r="L166" s="15"/>
      <c r="M166" s="13"/>
      <c r="N166" s="13"/>
      <c r="O166" s="13"/>
      <c r="P166" s="15"/>
      <c r="Q166" s="12"/>
      <c r="R166" s="52"/>
      <c r="S166" s="12"/>
      <c r="T166" s="12"/>
      <c r="U166" s="12"/>
      <c r="V166" s="15"/>
      <c r="W166" s="15"/>
      <c r="X166" s="15"/>
      <c r="Y166" s="13"/>
      <c r="Z166" s="57"/>
    </row>
    <row r="167" spans="1:26" hidden="1">
      <c r="A167" s="53"/>
      <c r="B167" s="12"/>
      <c r="C167" s="12"/>
      <c r="D167" s="12"/>
      <c r="E167" s="12"/>
      <c r="F167" s="12"/>
      <c r="G167" s="58"/>
      <c r="H167" s="40" t="s">
        <v>7</v>
      </c>
      <c r="I167" s="60" t="s">
        <v>1</v>
      </c>
      <c r="J167" s="65"/>
      <c r="K167" s="15" t="s">
        <v>17</v>
      </c>
      <c r="L167" s="15"/>
      <c r="M167" s="15"/>
      <c r="N167" s="15"/>
      <c r="O167" s="15"/>
      <c r="P167" s="12"/>
      <c r="Q167" s="12"/>
      <c r="R167" s="52"/>
      <c r="S167" s="12"/>
      <c r="T167" s="12"/>
      <c r="U167" s="12"/>
      <c r="V167" s="15"/>
      <c r="W167" s="15"/>
      <c r="X167" s="15"/>
      <c r="Y167" s="13"/>
      <c r="Z167" s="57"/>
    </row>
    <row r="168" spans="1:26" hidden="1">
      <c r="A168" s="53"/>
      <c r="B168" s="12"/>
      <c r="C168" s="12"/>
      <c r="D168" s="12"/>
      <c r="E168" s="12"/>
      <c r="F168" s="12"/>
      <c r="G168" s="58"/>
      <c r="H168" s="40" t="s">
        <v>8</v>
      </c>
      <c r="I168" s="60" t="s">
        <v>1</v>
      </c>
      <c r="J168" s="66"/>
      <c r="K168" s="67"/>
      <c r="L168" s="15"/>
      <c r="M168" s="15"/>
      <c r="N168" s="15"/>
      <c r="O168" s="15"/>
      <c r="P168" s="12"/>
      <c r="Q168" s="12"/>
      <c r="R168" s="68"/>
      <c r="S168" s="25"/>
      <c r="T168" s="25"/>
      <c r="U168" s="25"/>
      <c r="V168" s="25"/>
      <c r="W168" s="25"/>
      <c r="X168" s="25"/>
      <c r="Y168" s="69"/>
      <c r="Z168" s="70"/>
    </row>
    <row r="169" spans="1:26" hidden="1">
      <c r="A169" s="99" t="s">
        <v>48</v>
      </c>
      <c r="B169" s="100" t="s">
        <v>49</v>
      </c>
      <c r="C169" s="100" t="s">
        <v>50</v>
      </c>
      <c r="D169" s="113"/>
      <c r="E169" s="113"/>
      <c r="F169" s="101" t="s">
        <v>52</v>
      </c>
      <c r="G169" s="1075" t="s">
        <v>9</v>
      </c>
      <c r="H169" s="1076" t="s">
        <v>24</v>
      </c>
      <c r="I169" s="1076"/>
      <c r="J169" s="1076"/>
      <c r="K169" s="1076"/>
      <c r="L169" s="1076"/>
      <c r="M169" s="1076"/>
      <c r="N169" s="1076"/>
      <c r="O169" s="1076"/>
      <c r="P169" s="1076"/>
      <c r="Q169" s="1076"/>
      <c r="R169" s="1077"/>
      <c r="S169" s="102" t="s">
        <v>10</v>
      </c>
      <c r="T169" s="1096" t="s">
        <v>25</v>
      </c>
      <c r="U169" s="1096"/>
      <c r="V169" s="1096"/>
      <c r="W169" s="102" t="s">
        <v>11</v>
      </c>
      <c r="X169" s="102" t="s">
        <v>11</v>
      </c>
      <c r="Y169" s="104" t="s">
        <v>16</v>
      </c>
      <c r="Z169" s="105" t="s">
        <v>18</v>
      </c>
    </row>
    <row r="170" spans="1:26" hidden="1">
      <c r="A170" s="106" t="s">
        <v>12</v>
      </c>
      <c r="B170" s="107" t="s">
        <v>12</v>
      </c>
      <c r="C170" s="107" t="s">
        <v>51</v>
      </c>
      <c r="D170" s="127"/>
      <c r="E170" s="127"/>
      <c r="F170" s="101" t="s">
        <v>53</v>
      </c>
      <c r="G170" s="1075"/>
      <c r="H170" s="72">
        <v>36</v>
      </c>
      <c r="I170" s="72">
        <v>38</v>
      </c>
      <c r="J170" s="72">
        <v>40</v>
      </c>
      <c r="K170" s="72">
        <v>42</v>
      </c>
      <c r="L170" s="72">
        <v>44</v>
      </c>
      <c r="M170" s="72">
        <v>46</v>
      </c>
      <c r="N170" s="108"/>
      <c r="O170" s="92"/>
      <c r="P170" s="92"/>
      <c r="Q170" s="92"/>
      <c r="R170" s="92"/>
      <c r="S170" s="103" t="s">
        <v>13</v>
      </c>
      <c r="T170" s="1097"/>
      <c r="U170" s="1097"/>
      <c r="V170" s="1097"/>
      <c r="W170" s="103" t="s">
        <v>14</v>
      </c>
      <c r="X170" s="103" t="s">
        <v>15</v>
      </c>
      <c r="Y170" s="71" t="s">
        <v>17</v>
      </c>
      <c r="Z170" s="109" t="s">
        <v>17</v>
      </c>
    </row>
    <row r="171" spans="1:26" hidden="1">
      <c r="A171" s="1153">
        <v>306105</v>
      </c>
      <c r="B171" s="1118">
        <v>58892</v>
      </c>
      <c r="C171" s="764">
        <v>7</v>
      </c>
      <c r="D171" s="125"/>
      <c r="E171" s="125"/>
      <c r="F171" s="764" t="s">
        <v>78</v>
      </c>
      <c r="G171" s="61" t="s">
        <v>54</v>
      </c>
      <c r="H171" s="61">
        <v>1</v>
      </c>
      <c r="I171" s="61">
        <v>1</v>
      </c>
      <c r="J171" s="61">
        <v>1</v>
      </c>
      <c r="K171" s="61">
        <v>1</v>
      </c>
      <c r="L171" s="61">
        <v>1</v>
      </c>
      <c r="M171" s="61">
        <v>1</v>
      </c>
      <c r="N171" s="63"/>
      <c r="O171" s="61"/>
      <c r="P171" s="61"/>
      <c r="Q171" s="61"/>
      <c r="R171" s="61"/>
      <c r="S171" s="764">
        <f>M171+L171+K171+J171+I171+H171+H172+I172+J172+K172+L172+M172</f>
        <v>12</v>
      </c>
      <c r="T171" s="764">
        <v>89</v>
      </c>
      <c r="U171" s="1116" t="s">
        <v>19</v>
      </c>
      <c r="V171" s="1124">
        <v>303</v>
      </c>
      <c r="W171" s="764">
        <v>215</v>
      </c>
      <c r="X171" s="764">
        <f>W171*S171</f>
        <v>2580</v>
      </c>
      <c r="Y171" s="1126">
        <v>7</v>
      </c>
      <c r="Z171" s="1122">
        <v>7.9</v>
      </c>
    </row>
    <row r="172" spans="1:26" hidden="1">
      <c r="A172" s="1154"/>
      <c r="B172" s="1119"/>
      <c r="C172" s="765"/>
      <c r="D172" s="126"/>
      <c r="E172" s="126"/>
      <c r="F172" s="765"/>
      <c r="G172" s="91" t="s">
        <v>55</v>
      </c>
      <c r="H172" s="61">
        <v>1</v>
      </c>
      <c r="I172" s="61">
        <v>1</v>
      </c>
      <c r="J172" s="63">
        <v>1</v>
      </c>
      <c r="K172" s="61">
        <v>1</v>
      </c>
      <c r="L172" s="61">
        <v>1</v>
      </c>
      <c r="M172" s="61">
        <v>1</v>
      </c>
      <c r="N172" s="72"/>
      <c r="O172" s="72"/>
      <c r="P172" s="72"/>
      <c r="Q172" s="72"/>
      <c r="R172" s="72"/>
      <c r="S172" s="765"/>
      <c r="T172" s="765"/>
      <c r="U172" s="1138"/>
      <c r="V172" s="1125"/>
      <c r="W172" s="765"/>
      <c r="X172" s="765"/>
      <c r="Y172" s="1127"/>
      <c r="Z172" s="1123"/>
    </row>
    <row r="173" spans="1:26" hidden="1">
      <c r="A173" s="124"/>
      <c r="B173" s="111"/>
      <c r="C173" s="77"/>
      <c r="D173" s="77"/>
      <c r="E173" s="77"/>
      <c r="F173" s="77"/>
      <c r="G173" s="77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3"/>
      <c r="V173" s="74"/>
      <c r="W173" s="72"/>
      <c r="X173" s="72"/>
      <c r="Y173" s="75"/>
      <c r="Z173" s="76"/>
    </row>
    <row r="174" spans="1:26" ht="13.5" hidden="1" thickBot="1">
      <c r="A174" s="78"/>
      <c r="B174" s="79"/>
      <c r="C174" s="80"/>
      <c r="D174" s="80"/>
      <c r="E174" s="80"/>
      <c r="F174" s="80"/>
      <c r="G174" s="80"/>
      <c r="H174" s="79"/>
      <c r="I174" s="79"/>
      <c r="J174" s="79"/>
      <c r="K174" s="79"/>
      <c r="L174" s="79"/>
      <c r="M174" s="79"/>
      <c r="N174" s="79"/>
      <c r="O174" s="88"/>
      <c r="P174" s="79"/>
      <c r="Q174" s="79"/>
      <c r="R174" s="79"/>
      <c r="S174" s="79"/>
      <c r="T174" s="79"/>
      <c r="U174" s="79"/>
      <c r="V174" s="79"/>
      <c r="W174" s="88">
        <f>SUM(W171:W173)</f>
        <v>215</v>
      </c>
      <c r="X174" s="88">
        <f>SUM(X171:X173)</f>
        <v>2580</v>
      </c>
      <c r="Y174" s="81">
        <f>SUM(Y171:Y173)</f>
        <v>7</v>
      </c>
      <c r="Z174" s="89">
        <f>SUM(Z171:Z173)</f>
        <v>7.9</v>
      </c>
    </row>
    <row r="175" spans="1:26" hidden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idden="1">
      <c r="A176" s="82" t="s">
        <v>41</v>
      </c>
      <c r="B176" s="82"/>
      <c r="C176" s="90">
        <f>W174</f>
        <v>215</v>
      </c>
      <c r="D176" s="82" t="s">
        <v>44</v>
      </c>
      <c r="E176" s="82"/>
      <c r="F176" s="130" t="s">
        <v>84</v>
      </c>
      <c r="G176" s="130" t="s">
        <v>9</v>
      </c>
      <c r="H176" s="1150" t="s">
        <v>82</v>
      </c>
      <c r="I176" s="1150"/>
      <c r="J176" s="1150"/>
      <c r="K176" s="1150"/>
      <c r="L176" s="1150"/>
      <c r="M176" s="1150"/>
      <c r="N176" s="133"/>
      <c r="O176" s="130" t="s">
        <v>83</v>
      </c>
      <c r="P176" s="1151" t="s">
        <v>51</v>
      </c>
      <c r="Q176" s="1151"/>
      <c r="R176" s="84"/>
      <c r="S176" s="84"/>
      <c r="T176" s="84"/>
      <c r="U176" s="84"/>
      <c r="V176" s="84"/>
      <c r="W176" s="84"/>
      <c r="X176" s="84"/>
      <c r="Y176" s="82"/>
      <c r="Z176" s="82"/>
    </row>
    <row r="177" spans="1:26" hidden="1">
      <c r="A177" s="82" t="s">
        <v>42</v>
      </c>
      <c r="B177" s="82"/>
      <c r="C177" s="120">
        <f>X174</f>
        <v>2580</v>
      </c>
      <c r="D177" s="82" t="s">
        <v>15</v>
      </c>
      <c r="E177" s="82"/>
      <c r="F177" s="128"/>
      <c r="G177" s="128"/>
      <c r="H177" s="72">
        <v>36</v>
      </c>
      <c r="I177" s="72">
        <v>38</v>
      </c>
      <c r="J177" s="72">
        <v>40</v>
      </c>
      <c r="K177" s="72">
        <v>42</v>
      </c>
      <c r="L177" s="72">
        <v>44</v>
      </c>
      <c r="M177" s="72">
        <v>46</v>
      </c>
      <c r="N177" s="61"/>
      <c r="O177" s="128"/>
      <c r="P177" s="1140"/>
      <c r="Q177" s="1140"/>
      <c r="R177" s="84"/>
      <c r="S177" s="84"/>
      <c r="T177" s="84"/>
      <c r="U177" s="84"/>
      <c r="V177" s="84"/>
      <c r="W177" s="84"/>
      <c r="X177" s="84"/>
      <c r="Y177" s="82"/>
      <c r="Z177" s="82"/>
    </row>
    <row r="178" spans="1:26" hidden="1">
      <c r="A178" s="82" t="s">
        <v>21</v>
      </c>
      <c r="B178" s="82"/>
      <c r="C178" s="85">
        <v>1505</v>
      </c>
      <c r="D178" s="82" t="s">
        <v>22</v>
      </c>
      <c r="E178" s="82"/>
      <c r="F178" s="759" t="s">
        <v>78</v>
      </c>
      <c r="G178" s="61" t="s">
        <v>54</v>
      </c>
      <c r="H178" s="61">
        <f>H171*W171</f>
        <v>215</v>
      </c>
      <c r="I178" s="61">
        <f>I171*W171</f>
        <v>215</v>
      </c>
      <c r="J178" s="61">
        <f>J171*W171</f>
        <v>215</v>
      </c>
      <c r="K178" s="61">
        <f>K171*W171</f>
        <v>215</v>
      </c>
      <c r="L178" s="61">
        <f>L171*W171</f>
        <v>215</v>
      </c>
      <c r="M178" s="61">
        <f>M171*W171</f>
        <v>215</v>
      </c>
      <c r="N178" s="61">
        <f>H178+I178+J178+K178+L178+M178</f>
        <v>1290</v>
      </c>
      <c r="O178" s="759">
        <f>N178+N179</f>
        <v>2580</v>
      </c>
      <c r="P178" s="759">
        <v>7</v>
      </c>
      <c r="Q178" s="759"/>
      <c r="R178" s="84"/>
      <c r="S178" s="84"/>
      <c r="T178" s="84"/>
      <c r="U178" s="84"/>
      <c r="V178" s="84"/>
      <c r="W178" s="84"/>
      <c r="X178" s="84"/>
      <c r="Y178" s="82"/>
      <c r="Z178" s="82"/>
    </row>
    <row r="179" spans="1:26" hidden="1">
      <c r="A179" s="82" t="s">
        <v>23</v>
      </c>
      <c r="B179" s="82"/>
      <c r="C179" s="85">
        <v>1698.5</v>
      </c>
      <c r="D179" s="82" t="s">
        <v>22</v>
      </c>
      <c r="E179" s="82"/>
      <c r="F179" s="759"/>
      <c r="G179" s="61" t="s">
        <v>55</v>
      </c>
      <c r="H179" s="61">
        <f>H172*W171</f>
        <v>215</v>
      </c>
      <c r="I179" s="61">
        <f>I172*W171</f>
        <v>215</v>
      </c>
      <c r="J179" s="61">
        <f>J172*W171</f>
        <v>215</v>
      </c>
      <c r="K179" s="61">
        <f>K172*W171</f>
        <v>215</v>
      </c>
      <c r="L179" s="61">
        <f>L172*W171</f>
        <v>215</v>
      </c>
      <c r="M179" s="61">
        <f>M172*W171</f>
        <v>215</v>
      </c>
      <c r="N179" s="61">
        <f>H179+I179+J179+K179+L179+M179</f>
        <v>1290</v>
      </c>
      <c r="O179" s="759"/>
      <c r="P179" s="759"/>
      <c r="Q179" s="759"/>
      <c r="R179" s="84"/>
      <c r="S179" s="84"/>
      <c r="T179" s="84"/>
      <c r="U179" s="84"/>
      <c r="V179" s="84"/>
      <c r="W179" s="84"/>
      <c r="X179" s="84"/>
      <c r="Y179" s="82"/>
      <c r="Z179" s="82"/>
    </row>
    <row r="180" spans="1:26" hidden="1">
      <c r="A180" s="82" t="s">
        <v>43</v>
      </c>
      <c r="B180" s="82"/>
      <c r="C180" s="86">
        <v>6.74</v>
      </c>
      <c r="D180" s="82" t="s">
        <v>45</v>
      </c>
      <c r="E180" s="82"/>
      <c r="F180" s="82"/>
      <c r="G180" s="82"/>
      <c r="H180" s="82"/>
      <c r="I180" s="82"/>
      <c r="J180" s="82"/>
      <c r="K180" s="82"/>
      <c r="L180" s="82"/>
      <c r="M180" s="83"/>
      <c r="N180" s="83"/>
      <c r="O180" s="83"/>
      <c r="P180" s="82"/>
      <c r="Q180" s="84"/>
      <c r="R180" s="84"/>
      <c r="S180" s="84"/>
      <c r="T180" s="84"/>
      <c r="U180" s="84"/>
      <c r="V180" s="84"/>
      <c r="W180" s="84"/>
      <c r="X180" s="84"/>
      <c r="Y180" s="82"/>
      <c r="Z180" s="82"/>
    </row>
    <row r="181" spans="1:26">
      <c r="A181" s="82"/>
      <c r="B181" s="82"/>
      <c r="C181" s="86"/>
      <c r="D181" s="86"/>
      <c r="E181" s="86"/>
      <c r="F181" s="86"/>
      <c r="G181" s="82"/>
      <c r="H181" s="82"/>
      <c r="I181" s="82"/>
      <c r="J181" s="82"/>
      <c r="K181" s="82"/>
      <c r="L181" s="82"/>
      <c r="M181" s="83"/>
      <c r="N181" s="83"/>
      <c r="O181" s="83"/>
      <c r="P181" s="82"/>
      <c r="Q181" s="84"/>
      <c r="R181" s="84"/>
      <c r="S181" s="84"/>
      <c r="T181" s="84"/>
      <c r="U181" s="84"/>
      <c r="V181" s="84"/>
      <c r="W181" s="84"/>
      <c r="X181" s="84"/>
      <c r="Y181" s="82"/>
      <c r="Z181" s="82"/>
    </row>
    <row r="182" spans="1:26">
      <c r="A182" s="82"/>
      <c r="B182" s="82"/>
      <c r="C182" s="86"/>
      <c r="D182" s="86"/>
      <c r="E182" s="86"/>
      <c r="F182" s="86"/>
      <c r="G182" s="82"/>
      <c r="H182" s="82"/>
      <c r="I182" s="82"/>
      <c r="J182" s="82"/>
      <c r="K182" s="82"/>
      <c r="L182" s="82"/>
      <c r="M182" s="83"/>
      <c r="N182" s="83"/>
      <c r="O182" s="83"/>
      <c r="P182" s="82"/>
      <c r="Q182" s="84"/>
      <c r="R182" s="84"/>
      <c r="S182" s="84"/>
      <c r="T182" s="84"/>
      <c r="U182" s="84"/>
      <c r="V182" s="84"/>
      <c r="W182" s="84"/>
      <c r="X182" s="84"/>
      <c r="Y182" s="82"/>
      <c r="Z182" s="82"/>
    </row>
    <row r="183" spans="1:26">
      <c r="A183" s="82"/>
      <c r="B183" s="82"/>
      <c r="C183" s="86"/>
      <c r="D183" s="86"/>
      <c r="E183" s="86"/>
      <c r="F183" s="86"/>
      <c r="G183" s="82"/>
      <c r="H183" s="82"/>
      <c r="I183" s="82"/>
      <c r="J183" s="82"/>
      <c r="K183" s="82"/>
      <c r="L183" s="82"/>
      <c r="M183" s="83"/>
      <c r="N183" s="83"/>
      <c r="O183" s="83"/>
      <c r="P183" s="82"/>
      <c r="Q183" s="84"/>
      <c r="R183" s="84"/>
      <c r="S183" s="84"/>
      <c r="T183" s="84"/>
      <c r="U183" s="84"/>
      <c r="V183" s="84"/>
      <c r="W183" s="84"/>
      <c r="X183" s="84"/>
      <c r="Y183" s="82"/>
      <c r="Z183" s="82"/>
    </row>
  </sheetData>
  <mergeCells count="176">
    <mergeCell ref="B29:B43"/>
    <mergeCell ref="A29:A43"/>
    <mergeCell ref="C35:C36"/>
    <mergeCell ref="D35:D36"/>
    <mergeCell ref="E35:E36"/>
    <mergeCell ref="F35:F36"/>
    <mergeCell ref="C29:C30"/>
    <mergeCell ref="F72:F73"/>
    <mergeCell ref="A146:X146"/>
    <mergeCell ref="F66:F67"/>
    <mergeCell ref="F62:F63"/>
    <mergeCell ref="E64:E65"/>
    <mergeCell ref="F64:F65"/>
    <mergeCell ref="A48:A57"/>
    <mergeCell ref="B48:B57"/>
    <mergeCell ref="G48:G54"/>
    <mergeCell ref="D48:D57"/>
    <mergeCell ref="C48:C57"/>
    <mergeCell ref="F48:F57"/>
    <mergeCell ref="E48:E57"/>
    <mergeCell ref="Q85:U85"/>
    <mergeCell ref="W35:W36"/>
    <mergeCell ref="X35:X36"/>
    <mergeCell ref="O62:O63"/>
    <mergeCell ref="M148:O148"/>
    <mergeCell ref="M149:O149"/>
    <mergeCell ref="H102:R102"/>
    <mergeCell ref="A142:Z142"/>
    <mergeCell ref="A104:A105"/>
    <mergeCell ref="B104:B105"/>
    <mergeCell ref="W104:W105"/>
    <mergeCell ref="X104:X105"/>
    <mergeCell ref="C104:C105"/>
    <mergeCell ref="F104:F105"/>
    <mergeCell ref="G102:G103"/>
    <mergeCell ref="A76:Z76"/>
    <mergeCell ref="A79:X79"/>
    <mergeCell ref="M80:O80"/>
    <mergeCell ref="M81:O81"/>
    <mergeCell ref="M82:O82"/>
    <mergeCell ref="P82:S82"/>
    <mergeCell ref="M83:O83"/>
    <mergeCell ref="O70:O71"/>
    <mergeCell ref="O64:O65"/>
    <mergeCell ref="E66:E67"/>
    <mergeCell ref="F70:F71"/>
    <mergeCell ref="O68:O69"/>
    <mergeCell ref="E68:E69"/>
    <mergeCell ref="F68:F69"/>
    <mergeCell ref="W41:W42"/>
    <mergeCell ref="X41:X42"/>
    <mergeCell ref="Y41:Y42"/>
    <mergeCell ref="Z38:Z39"/>
    <mergeCell ref="Z29:Z30"/>
    <mergeCell ref="V29:V30"/>
    <mergeCell ref="W29:W30"/>
    <mergeCell ref="X29:X30"/>
    <mergeCell ref="Y29:Y30"/>
    <mergeCell ref="Z32:Z33"/>
    <mergeCell ref="W32:W33"/>
    <mergeCell ref="X32:X33"/>
    <mergeCell ref="Q10:U10"/>
    <mergeCell ref="P61:Q61"/>
    <mergeCell ref="P66:Q67"/>
    <mergeCell ref="P68:Q69"/>
    <mergeCell ref="P62:Q63"/>
    <mergeCell ref="P64:Q65"/>
    <mergeCell ref="Z35:Z36"/>
    <mergeCell ref="Y35:Y36"/>
    <mergeCell ref="X38:X39"/>
    <mergeCell ref="Y38:Y39"/>
    <mergeCell ref="U35:U36"/>
    <mergeCell ref="V35:V36"/>
    <mergeCell ref="U41:U42"/>
    <mergeCell ref="V38:V39"/>
    <mergeCell ref="W38:W39"/>
    <mergeCell ref="S41:S42"/>
    <mergeCell ref="U38:U39"/>
    <mergeCell ref="S38:S39"/>
    <mergeCell ref="Z41:Z42"/>
    <mergeCell ref="S29:S30"/>
    <mergeCell ref="T29:T30"/>
    <mergeCell ref="T27:V28"/>
    <mergeCell ref="U29:U30"/>
    <mergeCell ref="Y32:Y33"/>
    <mergeCell ref="A1:Z1"/>
    <mergeCell ref="A2:Z2"/>
    <mergeCell ref="M7:O7"/>
    <mergeCell ref="M8:O8"/>
    <mergeCell ref="A3:Z3"/>
    <mergeCell ref="M6:O6"/>
    <mergeCell ref="P7:S7"/>
    <mergeCell ref="A4:X4"/>
    <mergeCell ref="M5:O5"/>
    <mergeCell ref="G27:G28"/>
    <mergeCell ref="H27:R27"/>
    <mergeCell ref="D29:D30"/>
    <mergeCell ref="F29:F30"/>
    <mergeCell ref="E29:E30"/>
    <mergeCell ref="P177:Q177"/>
    <mergeCell ref="F178:F179"/>
    <mergeCell ref="O178:O179"/>
    <mergeCell ref="P178:Q179"/>
    <mergeCell ref="F111:F112"/>
    <mergeCell ref="O111:O112"/>
    <mergeCell ref="P111:Q112"/>
    <mergeCell ref="M147:O147"/>
    <mergeCell ref="A143:Z143"/>
    <mergeCell ref="A144:Z144"/>
    <mergeCell ref="F171:F172"/>
    <mergeCell ref="P149:S149"/>
    <mergeCell ref="Y171:Y172"/>
    <mergeCell ref="Z171:Z172"/>
    <mergeCell ref="B171:B172"/>
    <mergeCell ref="A171:A172"/>
    <mergeCell ref="U171:U172"/>
    <mergeCell ref="V171:V172"/>
    <mergeCell ref="W171:W172"/>
    <mergeCell ref="X171:X172"/>
    <mergeCell ref="C171:C172"/>
    <mergeCell ref="S171:S172"/>
    <mergeCell ref="T171:T172"/>
    <mergeCell ref="M150:O150"/>
    <mergeCell ref="H176:M176"/>
    <mergeCell ref="P176:Q176"/>
    <mergeCell ref="P110:Q110"/>
    <mergeCell ref="O66:O67"/>
    <mergeCell ref="O72:O73"/>
    <mergeCell ref="P74:Q74"/>
    <mergeCell ref="P70:Q71"/>
    <mergeCell ref="P72:Q73"/>
    <mergeCell ref="A75:Z75"/>
    <mergeCell ref="A77:Z77"/>
    <mergeCell ref="T102:V103"/>
    <mergeCell ref="Y104:Y105"/>
    <mergeCell ref="Z104:Z105"/>
    <mergeCell ref="S104:S105"/>
    <mergeCell ref="T104:T105"/>
    <mergeCell ref="U104:U105"/>
    <mergeCell ref="V104:V105"/>
    <mergeCell ref="H109:M109"/>
    <mergeCell ref="P109:Q109"/>
    <mergeCell ref="Q152:U152"/>
    <mergeCell ref="G169:G170"/>
    <mergeCell ref="H169:R169"/>
    <mergeCell ref="T169:V170"/>
    <mergeCell ref="E72:E73"/>
    <mergeCell ref="E70:E71"/>
    <mergeCell ref="E62:E63"/>
    <mergeCell ref="C32:C33"/>
    <mergeCell ref="D32:D33"/>
    <mergeCell ref="E32:E33"/>
    <mergeCell ref="F32:F33"/>
    <mergeCell ref="D41:D42"/>
    <mergeCell ref="E41:E42"/>
    <mergeCell ref="F41:F42"/>
    <mergeCell ref="F38:F39"/>
    <mergeCell ref="C41:C42"/>
    <mergeCell ref="T32:T33"/>
    <mergeCell ref="U32:U33"/>
    <mergeCell ref="V32:V33"/>
    <mergeCell ref="H60:J60"/>
    <mergeCell ref="C38:C39"/>
    <mergeCell ref="D38:D39"/>
    <mergeCell ref="E38:E39"/>
    <mergeCell ref="G55:G57"/>
    <mergeCell ref="S32:S33"/>
    <mergeCell ref="N60:N61"/>
    <mergeCell ref="S35:S36"/>
    <mergeCell ref="T35:T36"/>
    <mergeCell ref="G46:G47"/>
    <mergeCell ref="H46:R46"/>
    <mergeCell ref="T46:V47"/>
    <mergeCell ref="T41:T42"/>
    <mergeCell ref="T38:T39"/>
    <mergeCell ref="V41:V42"/>
  </mergeCells>
  <phoneticPr fontId="0" type="noConversion"/>
  <pageMargins left="0.25" right="0.21" top="0.2" bottom="0.19" header="0.32" footer="0.34"/>
  <pageSetup scale="6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63"/>
  <sheetViews>
    <sheetView topLeftCell="A31" zoomScaleNormal="100" workbookViewId="0">
      <selection activeCell="A46" sqref="A46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8" customWidth="1"/>
    <col min="6" max="6" width="9.7109375" customWidth="1"/>
    <col min="7" max="7" width="12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7.42578125" customWidth="1"/>
    <col min="15" max="15" width="14" customWidth="1"/>
    <col min="16" max="16" width="4.42578125" customWidth="1"/>
    <col min="18" max="18" width="3.7109375" customWidth="1"/>
    <col min="19" max="19" width="7.7109375" customWidth="1"/>
    <col min="20" max="20" width="5.85546875" customWidth="1"/>
    <col min="21" max="21" width="5.140625" customWidth="1"/>
    <col min="22" max="22" width="6.28515625" customWidth="1"/>
    <col min="23" max="23" width="8.28515625" customWidth="1"/>
    <col min="24" max="24" width="8.42578125" customWidth="1"/>
    <col min="25" max="25" width="8.85546875" customWidth="1"/>
    <col min="26" max="26" width="8.7109375" customWidth="1"/>
  </cols>
  <sheetData>
    <row r="1" spans="1:26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</row>
    <row r="2" spans="1:26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</row>
    <row r="3" spans="1:26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spans="1:26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1149"/>
      <c r="Y4" s="2"/>
      <c r="Z4" s="2"/>
    </row>
    <row r="5" spans="1:26" ht="13.5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8"/>
      <c r="Q5" s="5"/>
      <c r="R5" s="7"/>
      <c r="S5" s="7"/>
      <c r="T5" s="7"/>
      <c r="U5" s="7"/>
      <c r="V5" s="7"/>
      <c r="W5" s="9"/>
      <c r="X5" s="3" t="s">
        <v>20</v>
      </c>
      <c r="Y5" s="8"/>
      <c r="Z5" s="10"/>
    </row>
    <row r="6" spans="1:26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8"/>
      <c r="Q6" s="13"/>
      <c r="R6" s="13"/>
      <c r="S6" s="13"/>
      <c r="T6" s="13"/>
      <c r="U6" s="7"/>
      <c r="V6" s="7"/>
      <c r="W6" s="19"/>
      <c r="X6" s="20"/>
      <c r="Y6" s="18"/>
      <c r="Z6" s="19"/>
    </row>
    <row r="7" spans="1:26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798"/>
      <c r="Q7" s="792"/>
      <c r="R7" s="792"/>
      <c r="S7" s="792"/>
      <c r="T7" s="27"/>
      <c r="U7" s="7"/>
      <c r="V7" s="7"/>
      <c r="W7" s="29"/>
      <c r="X7" s="30" t="s">
        <v>29</v>
      </c>
      <c r="Y7" s="26" t="s">
        <v>123</v>
      </c>
      <c r="Z7" s="29"/>
    </row>
    <row r="8" spans="1:26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5" t="s">
        <v>64</v>
      </c>
      <c r="Q8" s="7"/>
      <c r="R8" s="7"/>
      <c r="S8" s="7"/>
      <c r="T8" s="7"/>
      <c r="U8" s="7"/>
      <c r="V8" s="112"/>
      <c r="W8" s="112"/>
      <c r="X8" s="6"/>
      <c r="Y8" s="6"/>
      <c r="Z8" s="9"/>
    </row>
    <row r="9" spans="1:26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38" t="s">
        <v>65</v>
      </c>
      <c r="Q9" s="15"/>
      <c r="R9" s="15"/>
      <c r="S9" s="15"/>
      <c r="T9" s="15"/>
      <c r="U9" s="15"/>
      <c r="V9" s="36"/>
      <c r="W9" s="36"/>
      <c r="X9" s="13"/>
      <c r="Y9" s="13"/>
      <c r="Z9" s="57"/>
    </row>
    <row r="10" spans="1:26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44"/>
      <c r="Q10" s="801"/>
      <c r="R10" s="801"/>
      <c r="S10" s="801"/>
      <c r="T10" s="801"/>
      <c r="U10" s="801"/>
      <c r="V10" s="43"/>
      <c r="W10" s="43" t="s">
        <v>124</v>
      </c>
      <c r="X10" s="43"/>
      <c r="Y10" s="43"/>
      <c r="Z10" s="121"/>
    </row>
    <row r="11" spans="1:26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2"/>
      <c r="Q11" s="15" t="s">
        <v>40</v>
      </c>
      <c r="R11" s="18"/>
      <c r="S11" s="15"/>
      <c r="T11" s="15"/>
      <c r="U11" s="15"/>
      <c r="V11" s="15"/>
      <c r="W11" s="15"/>
      <c r="X11" s="46"/>
      <c r="Y11" s="46"/>
      <c r="Z11" s="47"/>
    </row>
    <row r="12" spans="1:26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 t="s">
        <v>30</v>
      </c>
      <c r="R12" s="15"/>
      <c r="S12" s="18"/>
      <c r="T12" s="15"/>
      <c r="U12" s="15"/>
      <c r="V12" s="15"/>
      <c r="W12" s="15"/>
      <c r="X12" s="15"/>
      <c r="Y12" s="13"/>
      <c r="Z12" s="57"/>
    </row>
    <row r="13" spans="1:26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 t="s">
        <v>76</v>
      </c>
      <c r="R13" s="15"/>
      <c r="S13" s="15"/>
      <c r="T13" s="15"/>
      <c r="U13" s="15"/>
      <c r="V13" s="15"/>
      <c r="W13" s="15"/>
      <c r="X13" s="18"/>
      <c r="Y13" s="15"/>
      <c r="Z13" s="45"/>
    </row>
    <row r="14" spans="1:26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45"/>
    </row>
    <row r="15" spans="1:26">
      <c r="A15" s="37" t="s">
        <v>63</v>
      </c>
      <c r="B15" s="38"/>
      <c r="C15" s="38"/>
      <c r="D15" s="38"/>
      <c r="E15" s="38"/>
      <c r="F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2"/>
      <c r="Q15" s="15" t="s">
        <v>31</v>
      </c>
      <c r="R15" s="18"/>
      <c r="S15" s="15"/>
      <c r="T15" s="15"/>
      <c r="U15" s="15"/>
      <c r="V15" s="15"/>
      <c r="W15" s="15"/>
      <c r="X15" s="15"/>
      <c r="Y15" s="15"/>
      <c r="Z15" s="45"/>
    </row>
    <row r="16" spans="1:26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2"/>
      <c r="Q16" s="25"/>
      <c r="R16" s="116"/>
      <c r="S16" s="25"/>
      <c r="T16" s="25"/>
      <c r="U16" s="25"/>
      <c r="V16" s="25"/>
      <c r="W16" s="25"/>
      <c r="X16" s="25"/>
      <c r="Y16" s="25"/>
      <c r="Z16" s="123"/>
    </row>
    <row r="17" spans="1:26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56" t="s">
        <v>32</v>
      </c>
      <c r="S17" s="12"/>
      <c r="T17" s="12"/>
      <c r="U17" s="12"/>
      <c r="V17" s="15"/>
      <c r="W17" s="15"/>
      <c r="X17" s="15"/>
      <c r="Y17" s="13"/>
      <c r="Z17" s="57"/>
    </row>
    <row r="18" spans="1:26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52" t="s">
        <v>132</v>
      </c>
      <c r="S18" s="12"/>
      <c r="T18" s="12"/>
      <c r="U18" s="12"/>
      <c r="V18" s="15"/>
      <c r="W18" s="15"/>
      <c r="X18" s="15"/>
      <c r="Y18" s="13"/>
      <c r="Z18" s="57"/>
    </row>
    <row r="19" spans="1:26">
      <c r="A19" s="53"/>
      <c r="B19" s="12"/>
      <c r="C19" s="54"/>
      <c r="D19" s="54"/>
      <c r="E19" s="54"/>
      <c r="F19" s="12"/>
      <c r="G19" s="58"/>
      <c r="H19" s="53">
        <v>66168</v>
      </c>
      <c r="I19" s="12"/>
      <c r="J19" s="15"/>
      <c r="K19" s="15"/>
      <c r="L19" s="15"/>
      <c r="M19" s="15"/>
      <c r="N19" s="15"/>
      <c r="O19" s="15"/>
      <c r="P19" s="12"/>
      <c r="Q19" s="12"/>
      <c r="R19" s="59" t="s">
        <v>131</v>
      </c>
      <c r="S19" s="15"/>
      <c r="T19" s="15"/>
      <c r="U19" s="15"/>
      <c r="V19" s="15"/>
      <c r="W19" s="15"/>
      <c r="X19" s="15"/>
      <c r="Y19" s="13"/>
      <c r="Z19" s="57"/>
    </row>
    <row r="20" spans="1:26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2"/>
      <c r="Q20" s="12"/>
      <c r="R20" s="52" t="s">
        <v>130</v>
      </c>
      <c r="S20" s="12"/>
      <c r="T20" s="12"/>
      <c r="U20" s="15"/>
      <c r="V20" s="15"/>
      <c r="W20" s="15"/>
      <c r="X20" s="15"/>
      <c r="Y20" s="13"/>
      <c r="Z20" s="57"/>
    </row>
    <row r="21" spans="1:26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48</v>
      </c>
      <c r="K21" s="61">
        <v>50</v>
      </c>
      <c r="L21" s="61">
        <v>52</v>
      </c>
      <c r="M21" s="61">
        <v>54</v>
      </c>
      <c r="N21" s="61">
        <v>56</v>
      </c>
      <c r="O21" s="61">
        <v>58</v>
      </c>
      <c r="P21" s="62"/>
      <c r="Q21" s="12"/>
      <c r="R21" s="52"/>
      <c r="S21" s="12"/>
      <c r="T21" s="12"/>
      <c r="U21" s="12"/>
      <c r="V21" s="15"/>
      <c r="W21" s="15"/>
      <c r="X21" s="15"/>
      <c r="Y21" s="13"/>
      <c r="Z21" s="57"/>
    </row>
    <row r="22" spans="1:26">
      <c r="A22" s="53"/>
      <c r="B22" s="12"/>
      <c r="C22" s="12"/>
      <c r="D22" s="12"/>
      <c r="E22" s="12"/>
      <c r="F22" s="12"/>
      <c r="G22" s="58"/>
      <c r="H22" s="53" t="s">
        <v>55</v>
      </c>
      <c r="I22" s="60"/>
      <c r="J22" s="61">
        <v>1</v>
      </c>
      <c r="K22" s="61">
        <v>2</v>
      </c>
      <c r="L22" s="61">
        <v>1</v>
      </c>
      <c r="M22" s="61">
        <v>1</v>
      </c>
      <c r="N22" s="61">
        <v>1</v>
      </c>
      <c r="O22" s="61">
        <v>1</v>
      </c>
      <c r="P22" s="62">
        <f>SUM(J22:O22)</f>
        <v>7</v>
      </c>
      <c r="Q22" s="12"/>
      <c r="R22" s="52"/>
      <c r="S22" s="12"/>
      <c r="T22" s="12"/>
      <c r="U22" s="12"/>
      <c r="V22" s="15"/>
      <c r="W22" s="15"/>
      <c r="X22" s="15"/>
      <c r="Y22" s="13"/>
      <c r="Z22" s="57"/>
    </row>
    <row r="23" spans="1:26">
      <c r="A23" s="53"/>
      <c r="B23" s="12"/>
      <c r="C23" s="12"/>
      <c r="D23" s="12"/>
      <c r="E23" s="12"/>
      <c r="F23" s="12"/>
      <c r="G23" s="58"/>
      <c r="H23" s="53" t="s">
        <v>125</v>
      </c>
      <c r="I23" s="60"/>
      <c r="J23" s="61">
        <v>0</v>
      </c>
      <c r="K23" s="61">
        <v>0</v>
      </c>
      <c r="L23" s="63">
        <v>1</v>
      </c>
      <c r="M23" s="61">
        <v>1</v>
      </c>
      <c r="N23" s="61">
        <v>1</v>
      </c>
      <c r="O23" s="61">
        <v>0</v>
      </c>
      <c r="P23" s="63">
        <f>SUM(J23:O23)</f>
        <v>3</v>
      </c>
      <c r="Q23" s="12"/>
      <c r="R23" s="52"/>
      <c r="S23" s="12"/>
      <c r="T23" s="12"/>
      <c r="U23" s="12"/>
      <c r="V23" s="15"/>
      <c r="W23" s="15"/>
      <c r="X23" s="15"/>
      <c r="Y23" s="13"/>
      <c r="Z23" s="57"/>
    </row>
    <row r="24" spans="1:26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</v>
      </c>
      <c r="J24" s="64">
        <v>8.3000000000000007</v>
      </c>
      <c r="K24" s="15" t="s">
        <v>17</v>
      </c>
      <c r="L24" s="15"/>
      <c r="M24" s="13"/>
      <c r="N24" s="13"/>
      <c r="O24" s="13"/>
      <c r="P24" s="15"/>
      <c r="Q24" s="12"/>
      <c r="R24" s="52"/>
      <c r="S24" s="12"/>
      <c r="T24" s="12"/>
      <c r="U24" s="12"/>
      <c r="V24" s="15"/>
      <c r="W24" s="15"/>
      <c r="X24" s="15"/>
      <c r="Y24" s="13"/>
      <c r="Z24" s="57"/>
    </row>
    <row r="25" spans="1:26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7.3</v>
      </c>
      <c r="K25" s="15" t="s">
        <v>17</v>
      </c>
      <c r="L25" s="15"/>
      <c r="M25" s="15"/>
      <c r="N25" s="15"/>
      <c r="O25" s="15"/>
      <c r="P25" s="12"/>
      <c r="Q25" s="12"/>
      <c r="R25" s="52"/>
      <c r="S25" s="12"/>
      <c r="T25" s="12"/>
      <c r="U25" s="12"/>
      <c r="V25" s="15"/>
      <c r="W25" s="15"/>
      <c r="X25" s="15"/>
      <c r="Y25" s="13"/>
      <c r="Z25" s="57"/>
    </row>
    <row r="26" spans="1:26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126</v>
      </c>
      <c r="K26" s="67"/>
      <c r="L26" s="15"/>
      <c r="M26" s="15"/>
      <c r="N26" s="15"/>
      <c r="O26" s="15"/>
      <c r="P26" s="12"/>
      <c r="Q26" s="12"/>
      <c r="R26" s="68"/>
      <c r="S26" s="25"/>
      <c r="T26" s="25"/>
      <c r="U26" s="25"/>
      <c r="V26" s="25"/>
      <c r="W26" s="25"/>
      <c r="X26" s="25"/>
      <c r="Y26" s="69"/>
      <c r="Z26" s="70"/>
    </row>
    <row r="27" spans="1:26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2" t="s">
        <v>10</v>
      </c>
      <c r="T27" s="1096" t="s">
        <v>25</v>
      </c>
      <c r="U27" s="1096"/>
      <c r="V27" s="1096"/>
      <c r="W27" s="102" t="s">
        <v>11</v>
      </c>
      <c r="X27" s="102" t="s">
        <v>11</v>
      </c>
      <c r="Y27" s="104" t="s">
        <v>16</v>
      </c>
      <c r="Z27" s="105" t="s">
        <v>18</v>
      </c>
    </row>
    <row r="28" spans="1:26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1"/>
      <c r="G28" s="1075"/>
      <c r="H28" s="72">
        <v>48</v>
      </c>
      <c r="I28" s="72">
        <v>50</v>
      </c>
      <c r="J28" s="72">
        <v>52</v>
      </c>
      <c r="K28" s="72">
        <v>54</v>
      </c>
      <c r="L28" s="72">
        <v>56</v>
      </c>
      <c r="M28" s="72">
        <v>58</v>
      </c>
      <c r="N28" s="108"/>
      <c r="O28" s="92"/>
      <c r="P28" s="92"/>
      <c r="Q28" s="92"/>
      <c r="R28" s="92"/>
      <c r="S28" s="103" t="s">
        <v>13</v>
      </c>
      <c r="T28" s="1097"/>
      <c r="U28" s="1097"/>
      <c r="V28" s="1097"/>
      <c r="W28" s="103" t="s">
        <v>14</v>
      </c>
      <c r="X28" s="103" t="s">
        <v>15</v>
      </c>
      <c r="Y28" s="71" t="s">
        <v>17</v>
      </c>
      <c r="Z28" s="109" t="s">
        <v>17</v>
      </c>
    </row>
    <row r="29" spans="1:26">
      <c r="A29" s="1155">
        <v>306319</v>
      </c>
      <c r="B29" s="1156">
        <v>66168</v>
      </c>
      <c r="C29" s="764">
        <v>7</v>
      </c>
      <c r="D29" s="764" t="s">
        <v>78</v>
      </c>
      <c r="E29" s="764"/>
      <c r="F29" s="764"/>
      <c r="G29" s="61" t="s">
        <v>55</v>
      </c>
      <c r="H29" s="61">
        <v>1</v>
      </c>
      <c r="I29" s="61">
        <v>2</v>
      </c>
      <c r="J29" s="61">
        <v>1</v>
      </c>
      <c r="K29" s="61">
        <v>1</v>
      </c>
      <c r="L29" s="61">
        <v>1</v>
      </c>
      <c r="M29" s="61">
        <v>1</v>
      </c>
      <c r="N29" s="63"/>
      <c r="O29" s="61"/>
      <c r="P29" s="61"/>
      <c r="Q29" s="61"/>
      <c r="R29" s="61"/>
      <c r="S29" s="764">
        <f>M29+L29+K29+J29+I29+H29+H30+I30+J30+K30+L30+M30</f>
        <v>10</v>
      </c>
      <c r="T29" s="764">
        <v>1</v>
      </c>
      <c r="U29" s="1116" t="s">
        <v>19</v>
      </c>
      <c r="V29" s="1124">
        <v>308</v>
      </c>
      <c r="W29" s="764">
        <v>308</v>
      </c>
      <c r="X29" s="764">
        <f>W29*S29</f>
        <v>3080</v>
      </c>
      <c r="Y29" s="1126">
        <f>W29*J25</f>
        <v>2248.4</v>
      </c>
      <c r="Z29" s="1122">
        <f>W29*J24</f>
        <v>2556.4</v>
      </c>
    </row>
    <row r="30" spans="1:26">
      <c r="A30" s="759"/>
      <c r="B30" s="1156"/>
      <c r="C30" s="765"/>
      <c r="D30" s="765"/>
      <c r="E30" s="765"/>
      <c r="F30" s="765"/>
      <c r="G30" s="91" t="s">
        <v>125</v>
      </c>
      <c r="H30" s="61">
        <v>0</v>
      </c>
      <c r="I30" s="61">
        <v>0</v>
      </c>
      <c r="J30" s="63">
        <v>1</v>
      </c>
      <c r="K30" s="61">
        <v>1</v>
      </c>
      <c r="L30" s="61">
        <v>1</v>
      </c>
      <c r="M30" s="61">
        <v>0</v>
      </c>
      <c r="N30" s="72"/>
      <c r="O30" s="72"/>
      <c r="P30" s="72"/>
      <c r="Q30" s="72"/>
      <c r="R30" s="72"/>
      <c r="S30" s="765"/>
      <c r="T30" s="765"/>
      <c r="U30" s="1138"/>
      <c r="V30" s="1125"/>
      <c r="W30" s="765"/>
      <c r="X30" s="765"/>
      <c r="Y30" s="1127"/>
      <c r="Z30" s="1123"/>
    </row>
    <row r="31" spans="1:26">
      <c r="A31" s="759"/>
      <c r="B31" s="1156"/>
      <c r="C31" s="77"/>
      <c r="D31" s="77"/>
      <c r="E31" s="77"/>
      <c r="F31" s="77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5"/>
      <c r="Z31" s="76"/>
    </row>
    <row r="32" spans="1:26">
      <c r="A32" s="1155">
        <v>306319</v>
      </c>
      <c r="B32" s="1156">
        <v>66168</v>
      </c>
      <c r="C32" s="764">
        <v>7</v>
      </c>
      <c r="D32" s="764" t="s">
        <v>127</v>
      </c>
      <c r="E32" s="764"/>
      <c r="F32" s="764"/>
      <c r="G32" s="61" t="s">
        <v>55</v>
      </c>
      <c r="H32" s="61">
        <v>1</v>
      </c>
      <c r="I32" s="61">
        <v>2</v>
      </c>
      <c r="J32" s="61">
        <v>1</v>
      </c>
      <c r="K32" s="61">
        <v>1</v>
      </c>
      <c r="L32" s="61">
        <v>1</v>
      </c>
      <c r="M32" s="61">
        <v>1</v>
      </c>
      <c r="N32" s="63"/>
      <c r="O32" s="61"/>
      <c r="P32" s="61"/>
      <c r="Q32" s="61"/>
      <c r="R32" s="61"/>
      <c r="S32" s="764">
        <f>M32+L32+K32+J32+I32+H32+H33+I33+J33+K33+L33+M33</f>
        <v>10</v>
      </c>
      <c r="T32" s="764">
        <v>309</v>
      </c>
      <c r="U32" s="1116" t="s">
        <v>19</v>
      </c>
      <c r="V32" s="1124">
        <v>548</v>
      </c>
      <c r="W32" s="764">
        <v>240</v>
      </c>
      <c r="X32" s="764">
        <f>W32*S32</f>
        <v>2400</v>
      </c>
      <c r="Y32" s="1126">
        <f>W32*J25</f>
        <v>1752</v>
      </c>
      <c r="Z32" s="1122">
        <f>W32*J24</f>
        <v>1992.0000000000002</v>
      </c>
    </row>
    <row r="33" spans="1:26">
      <c r="A33" s="759"/>
      <c r="B33" s="1156"/>
      <c r="C33" s="765"/>
      <c r="D33" s="765"/>
      <c r="E33" s="765"/>
      <c r="F33" s="765"/>
      <c r="G33" s="91" t="s">
        <v>125</v>
      </c>
      <c r="H33" s="61">
        <v>0</v>
      </c>
      <c r="I33" s="61">
        <v>0</v>
      </c>
      <c r="J33" s="63">
        <v>1</v>
      </c>
      <c r="K33" s="61">
        <v>1</v>
      </c>
      <c r="L33" s="61">
        <v>1</v>
      </c>
      <c r="M33" s="61">
        <v>0</v>
      </c>
      <c r="N33" s="72"/>
      <c r="O33" s="72"/>
      <c r="P33" s="72"/>
      <c r="Q33" s="72"/>
      <c r="R33" s="72"/>
      <c r="S33" s="765"/>
      <c r="T33" s="765"/>
      <c r="U33" s="1138"/>
      <c r="V33" s="1125"/>
      <c r="W33" s="765"/>
      <c r="X33" s="765"/>
      <c r="Y33" s="1127"/>
      <c r="Z33" s="1123"/>
    </row>
    <row r="34" spans="1:26">
      <c r="A34" s="759"/>
      <c r="B34" s="1156"/>
      <c r="C34" s="77"/>
      <c r="D34" s="77"/>
      <c r="E34" s="77"/>
      <c r="F34" s="77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5"/>
      <c r="Z34" s="76"/>
    </row>
    <row r="35" spans="1:26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>
      <c r="A37" s="82"/>
      <c r="B37" s="82"/>
      <c r="C37" s="82"/>
      <c r="D37" s="82"/>
      <c r="E37" s="137"/>
      <c r="F37" s="137"/>
      <c r="G37" s="137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23.25" customHeight="1">
      <c r="A38" s="138"/>
      <c r="B38" s="139"/>
      <c r="C38" s="138"/>
      <c r="D38" s="138"/>
      <c r="E38" s="136"/>
      <c r="F38" s="126"/>
      <c r="G38" s="77"/>
      <c r="H38" s="784" t="s">
        <v>82</v>
      </c>
      <c r="I38" s="785"/>
      <c r="J38" s="786"/>
      <c r="K38" s="72"/>
      <c r="L38" s="72"/>
      <c r="M38" s="72"/>
      <c r="N38" s="77"/>
      <c r="O38" s="72"/>
      <c r="P38" s="72"/>
      <c r="Q38" s="72"/>
      <c r="R38" s="140"/>
      <c r="S38" s="140"/>
      <c r="T38" s="140"/>
      <c r="U38" s="141"/>
      <c r="V38" s="60"/>
      <c r="W38" s="140"/>
      <c r="X38" s="140"/>
      <c r="Y38" s="142"/>
      <c r="Z38" s="143"/>
    </row>
    <row r="39" spans="1:26">
      <c r="A39" s="82" t="s">
        <v>42</v>
      </c>
      <c r="B39" s="82"/>
      <c r="C39" s="120">
        <v>31030</v>
      </c>
      <c r="D39" s="82" t="s">
        <v>15</v>
      </c>
      <c r="E39" s="134"/>
      <c r="F39" s="128"/>
      <c r="G39" s="128"/>
      <c r="H39" s="72">
        <v>48</v>
      </c>
      <c r="I39" s="72">
        <v>50</v>
      </c>
      <c r="J39" s="72">
        <v>52</v>
      </c>
      <c r="K39" s="72">
        <v>54</v>
      </c>
      <c r="L39" s="72">
        <v>56</v>
      </c>
      <c r="M39" s="72">
        <v>58</v>
      </c>
      <c r="N39" s="129"/>
      <c r="O39" s="128" t="s">
        <v>121</v>
      </c>
      <c r="P39" s="1140" t="s">
        <v>122</v>
      </c>
      <c r="Q39" s="1140"/>
      <c r="R39" s="84"/>
      <c r="S39" s="84"/>
      <c r="T39" s="84"/>
      <c r="U39" s="84"/>
      <c r="V39" s="84"/>
      <c r="W39" s="84"/>
      <c r="X39" s="84"/>
      <c r="Y39" s="82"/>
      <c r="Z39" s="82"/>
    </row>
    <row r="40" spans="1:26">
      <c r="A40" s="82"/>
      <c r="B40" s="82"/>
      <c r="C40" s="120"/>
      <c r="D40" s="82"/>
      <c r="E40" s="764">
        <v>1</v>
      </c>
      <c r="F40" s="764" t="s">
        <v>128</v>
      </c>
      <c r="G40" s="61" t="s">
        <v>55</v>
      </c>
      <c r="H40" s="72">
        <v>308</v>
      </c>
      <c r="I40" s="72">
        <v>616</v>
      </c>
      <c r="J40" s="72">
        <v>308</v>
      </c>
      <c r="K40" s="72">
        <v>308</v>
      </c>
      <c r="L40" s="72">
        <v>308</v>
      </c>
      <c r="M40" s="72">
        <v>308</v>
      </c>
      <c r="N40" s="129">
        <f t="shared" ref="N40:N53" si="0">SUM(H40:M40)</f>
        <v>2156</v>
      </c>
      <c r="O40" s="764">
        <f>N40+N41</f>
        <v>3080</v>
      </c>
      <c r="P40" s="1141" t="s">
        <v>129</v>
      </c>
      <c r="Q40" s="1142"/>
      <c r="R40" s="84"/>
      <c r="S40" s="84"/>
      <c r="T40" s="84"/>
      <c r="U40" s="84"/>
      <c r="V40" s="84"/>
      <c r="W40" s="84"/>
      <c r="X40" s="84"/>
      <c r="Y40" s="82"/>
      <c r="Z40" s="82"/>
    </row>
    <row r="41" spans="1:26">
      <c r="A41" s="82"/>
      <c r="B41" s="82"/>
      <c r="C41" s="120"/>
      <c r="D41" s="82"/>
      <c r="E41" s="765"/>
      <c r="F41" s="765"/>
      <c r="G41" s="91" t="s">
        <v>125</v>
      </c>
      <c r="H41" s="72">
        <v>0</v>
      </c>
      <c r="I41" s="72">
        <v>0</v>
      </c>
      <c r="J41" s="72">
        <v>308</v>
      </c>
      <c r="K41" s="72">
        <v>308</v>
      </c>
      <c r="L41" s="72">
        <v>308</v>
      </c>
      <c r="M41" s="72">
        <v>0</v>
      </c>
      <c r="N41" s="129">
        <f t="shared" si="0"/>
        <v>924</v>
      </c>
      <c r="O41" s="765"/>
      <c r="P41" s="1143"/>
      <c r="Q41" s="1144"/>
      <c r="R41" s="84"/>
      <c r="S41" s="84"/>
      <c r="T41" s="84"/>
      <c r="U41" s="84"/>
      <c r="V41" s="84"/>
      <c r="W41" s="84"/>
      <c r="X41" s="84"/>
      <c r="Y41" s="82"/>
      <c r="Z41" s="82"/>
    </row>
    <row r="42" spans="1:26">
      <c r="A42" s="82"/>
      <c r="B42" s="82"/>
      <c r="C42" s="120"/>
      <c r="D42" s="82"/>
      <c r="E42" s="764">
        <v>1</v>
      </c>
      <c r="F42" s="764" t="s">
        <v>56</v>
      </c>
      <c r="G42" s="61" t="s">
        <v>55</v>
      </c>
      <c r="H42" s="72">
        <v>530</v>
      </c>
      <c r="I42" s="72">
        <v>1060</v>
      </c>
      <c r="J42" s="72">
        <v>530</v>
      </c>
      <c r="K42" s="72">
        <v>530</v>
      </c>
      <c r="L42" s="72">
        <v>530</v>
      </c>
      <c r="M42" s="72">
        <v>530</v>
      </c>
      <c r="N42" s="129">
        <f>SUM(H42:M42)</f>
        <v>3710</v>
      </c>
      <c r="O42" s="764">
        <f>N42+N43</f>
        <v>5300</v>
      </c>
      <c r="P42" s="1141" t="s">
        <v>129</v>
      </c>
      <c r="Q42" s="1142"/>
      <c r="R42" s="84"/>
      <c r="S42" s="84"/>
      <c r="T42" s="84"/>
      <c r="U42" s="84"/>
      <c r="V42" s="84"/>
      <c r="W42" s="84"/>
      <c r="X42" s="84"/>
      <c r="Y42" s="82"/>
      <c r="Z42" s="82"/>
    </row>
    <row r="43" spans="1:26">
      <c r="A43" s="82"/>
      <c r="B43" s="82"/>
      <c r="C43" s="120"/>
      <c r="D43" s="82"/>
      <c r="E43" s="765"/>
      <c r="F43" s="765"/>
      <c r="G43" s="91" t="s">
        <v>125</v>
      </c>
      <c r="H43" s="72">
        <v>0</v>
      </c>
      <c r="I43" s="72">
        <v>0</v>
      </c>
      <c r="J43" s="72">
        <v>530</v>
      </c>
      <c r="K43" s="72">
        <v>530</v>
      </c>
      <c r="L43" s="72">
        <v>530</v>
      </c>
      <c r="M43" s="72">
        <v>0</v>
      </c>
      <c r="N43" s="129">
        <f>SUM(H43:M43)</f>
        <v>1590</v>
      </c>
      <c r="O43" s="765"/>
      <c r="P43" s="1143"/>
      <c r="Q43" s="1144"/>
      <c r="R43" s="84"/>
      <c r="S43" s="84"/>
      <c r="T43" s="84"/>
      <c r="U43" s="84"/>
      <c r="V43" s="84"/>
      <c r="W43" s="84"/>
      <c r="X43" s="84"/>
      <c r="Y43" s="82"/>
      <c r="Z43" s="82"/>
    </row>
    <row r="44" spans="1:26">
      <c r="A44" s="82" t="s">
        <v>21</v>
      </c>
      <c r="B44" s="82"/>
      <c r="C44" s="85">
        <f>Y32+Y29</f>
        <v>4000.4</v>
      </c>
      <c r="D44" s="82" t="s">
        <v>22</v>
      </c>
      <c r="E44" s="759">
        <v>1</v>
      </c>
      <c r="F44" s="764" t="s">
        <v>77</v>
      </c>
      <c r="G44" s="61" t="s">
        <v>55</v>
      </c>
      <c r="H44" s="61">
        <v>260</v>
      </c>
      <c r="I44" s="61">
        <v>520</v>
      </c>
      <c r="J44" s="61">
        <v>260</v>
      </c>
      <c r="K44" s="61">
        <v>260</v>
      </c>
      <c r="L44" s="61">
        <v>260</v>
      </c>
      <c r="M44" s="61">
        <v>260</v>
      </c>
      <c r="N44" s="61">
        <f t="shared" si="0"/>
        <v>1820</v>
      </c>
      <c r="O44" s="764">
        <f>N44+N45</f>
        <v>2600</v>
      </c>
      <c r="P44" s="1141" t="s">
        <v>129</v>
      </c>
      <c r="Q44" s="1142"/>
      <c r="R44" s="84"/>
      <c r="S44" s="84"/>
      <c r="T44" s="84"/>
      <c r="U44" s="84"/>
      <c r="V44" s="84"/>
      <c r="W44" s="84"/>
      <c r="X44" s="84"/>
      <c r="Y44" s="82"/>
      <c r="Z44" s="82"/>
    </row>
    <row r="45" spans="1:26">
      <c r="A45" s="82" t="s">
        <v>23</v>
      </c>
      <c r="B45" s="82"/>
      <c r="C45" s="85">
        <f>Z32+Z29</f>
        <v>4548.4000000000005</v>
      </c>
      <c r="D45" s="82" t="s">
        <v>22</v>
      </c>
      <c r="E45" s="759"/>
      <c r="F45" s="765"/>
      <c r="G45" s="91" t="s">
        <v>125</v>
      </c>
      <c r="H45" s="61">
        <v>0</v>
      </c>
      <c r="I45" s="61">
        <v>0</v>
      </c>
      <c r="J45" s="61">
        <v>260</v>
      </c>
      <c r="K45" s="61">
        <v>260</v>
      </c>
      <c r="L45" s="61">
        <v>260</v>
      </c>
      <c r="M45" s="61">
        <v>0</v>
      </c>
      <c r="N45" s="61">
        <f t="shared" si="0"/>
        <v>780</v>
      </c>
      <c r="O45" s="766"/>
      <c r="P45" s="1143"/>
      <c r="Q45" s="1144"/>
      <c r="R45" s="84"/>
      <c r="S45" s="84"/>
      <c r="T45" s="84"/>
      <c r="U45" s="84"/>
      <c r="V45" s="84"/>
      <c r="W45" s="84"/>
      <c r="X45" s="84"/>
      <c r="Y45" s="82"/>
      <c r="Z45" s="82"/>
    </row>
    <row r="46" spans="1:26">
      <c r="A46" s="82" t="s">
        <v>43</v>
      </c>
      <c r="B46" s="82"/>
      <c r="C46" s="86">
        <v>16.93</v>
      </c>
      <c r="D46" s="82" t="s">
        <v>45</v>
      </c>
      <c r="E46" s="759">
        <v>4</v>
      </c>
      <c r="F46" s="764" t="s">
        <v>59</v>
      </c>
      <c r="G46" s="61" t="s">
        <v>55</v>
      </c>
      <c r="H46" s="61">
        <v>1337</v>
      </c>
      <c r="I46" s="61">
        <v>2674</v>
      </c>
      <c r="J46" s="61">
        <v>1337</v>
      </c>
      <c r="K46" s="61">
        <v>1337</v>
      </c>
      <c r="L46" s="61">
        <v>1337</v>
      </c>
      <c r="M46" s="61">
        <v>1337</v>
      </c>
      <c r="N46" s="61">
        <f>SUM(H46:M46)</f>
        <v>9359</v>
      </c>
      <c r="O46" s="764">
        <f>N46+N47</f>
        <v>13370</v>
      </c>
      <c r="P46" s="1141" t="s">
        <v>129</v>
      </c>
      <c r="Q46" s="1142"/>
      <c r="R46" s="84"/>
      <c r="S46" s="84"/>
      <c r="T46" s="84"/>
      <c r="U46" s="84"/>
      <c r="V46" s="84"/>
      <c r="W46" s="84"/>
      <c r="X46" s="84"/>
      <c r="Y46" s="82"/>
      <c r="Z46" s="82"/>
    </row>
    <row r="47" spans="1:26">
      <c r="A47" s="82"/>
      <c r="B47" s="82"/>
      <c r="C47" s="86"/>
      <c r="D47" s="86"/>
      <c r="E47" s="759"/>
      <c r="F47" s="765"/>
      <c r="G47" s="91" t="s">
        <v>125</v>
      </c>
      <c r="H47" s="61">
        <v>0</v>
      </c>
      <c r="I47" s="61">
        <v>0</v>
      </c>
      <c r="J47" s="61">
        <v>1337</v>
      </c>
      <c r="K47" s="61">
        <v>1337</v>
      </c>
      <c r="L47" s="61">
        <v>1337</v>
      </c>
      <c r="M47" s="61">
        <v>0</v>
      </c>
      <c r="N47" s="61">
        <f>SUM(H47:M47)</f>
        <v>4011</v>
      </c>
      <c r="O47" s="766"/>
      <c r="P47" s="1143"/>
      <c r="Q47" s="1144"/>
      <c r="R47" s="84"/>
      <c r="S47" s="84"/>
      <c r="T47" s="84"/>
      <c r="U47" s="84"/>
      <c r="V47" s="84"/>
      <c r="W47" s="84"/>
      <c r="X47" s="84"/>
      <c r="Y47" s="82"/>
      <c r="Z47" s="82"/>
    </row>
    <row r="48" spans="1:26">
      <c r="A48" s="82"/>
      <c r="B48" s="82"/>
      <c r="C48" s="86"/>
      <c r="D48" s="86"/>
      <c r="E48" s="763" t="s">
        <v>111</v>
      </c>
      <c r="F48" s="764" t="s">
        <v>60</v>
      </c>
      <c r="G48" s="61" t="s">
        <v>55</v>
      </c>
      <c r="H48" s="61">
        <v>120</v>
      </c>
      <c r="I48" s="61">
        <v>240</v>
      </c>
      <c r="J48" s="61">
        <v>120</v>
      </c>
      <c r="K48" s="61">
        <v>120</v>
      </c>
      <c r="L48" s="61">
        <v>120</v>
      </c>
      <c r="M48" s="61">
        <v>120</v>
      </c>
      <c r="N48" s="61">
        <f t="shared" si="0"/>
        <v>840</v>
      </c>
      <c r="O48" s="759">
        <f>N48+N49</f>
        <v>1200</v>
      </c>
      <c r="P48" s="1141" t="s">
        <v>129</v>
      </c>
      <c r="Q48" s="1142"/>
      <c r="R48" s="84"/>
      <c r="S48" s="84"/>
      <c r="T48" s="84"/>
      <c r="U48" s="84"/>
      <c r="V48" s="84"/>
      <c r="W48" s="84"/>
      <c r="X48" s="84"/>
      <c r="Y48" s="82"/>
      <c r="Z48" s="82"/>
    </row>
    <row r="49" spans="1:26">
      <c r="A49" s="82"/>
      <c r="B49" s="82"/>
      <c r="C49" s="86"/>
      <c r="D49" s="86"/>
      <c r="E49" s="1121"/>
      <c r="F49" s="765"/>
      <c r="G49" s="91" t="s">
        <v>125</v>
      </c>
      <c r="H49" s="61">
        <v>0</v>
      </c>
      <c r="I49" s="61">
        <v>0</v>
      </c>
      <c r="J49" s="61">
        <v>120</v>
      </c>
      <c r="K49" s="61">
        <v>120</v>
      </c>
      <c r="L49" s="61">
        <v>120</v>
      </c>
      <c r="M49" s="61">
        <v>0</v>
      </c>
      <c r="N49" s="61">
        <f t="shared" si="0"/>
        <v>360</v>
      </c>
      <c r="O49" s="759"/>
      <c r="P49" s="1143"/>
      <c r="Q49" s="1144"/>
      <c r="R49" s="84"/>
      <c r="S49" s="84"/>
      <c r="T49" s="84"/>
      <c r="U49" s="84"/>
      <c r="V49" s="84"/>
      <c r="W49" s="84"/>
      <c r="X49" s="84"/>
      <c r="Y49" s="82"/>
      <c r="Z49" s="82"/>
    </row>
    <row r="50" spans="1:26">
      <c r="A50" s="82"/>
      <c r="B50" s="82"/>
      <c r="C50" s="86"/>
      <c r="D50" s="86"/>
      <c r="E50" s="763" t="s">
        <v>113</v>
      </c>
      <c r="F50" s="764" t="s">
        <v>78</v>
      </c>
      <c r="G50" s="61" t="s">
        <v>55</v>
      </c>
      <c r="H50" s="61">
        <v>308</v>
      </c>
      <c r="I50" s="61">
        <v>616</v>
      </c>
      <c r="J50" s="61">
        <v>308</v>
      </c>
      <c r="K50" s="61">
        <v>308</v>
      </c>
      <c r="L50" s="61">
        <v>308</v>
      </c>
      <c r="M50" s="61">
        <v>308</v>
      </c>
      <c r="N50" s="61">
        <f t="shared" si="0"/>
        <v>2156</v>
      </c>
      <c r="O50" s="764">
        <f>N50+N51</f>
        <v>3080</v>
      </c>
      <c r="P50" s="1145">
        <f>O50</f>
        <v>3080</v>
      </c>
      <c r="Q50" s="1146"/>
      <c r="R50" s="84"/>
      <c r="S50" s="84"/>
      <c r="T50" s="84"/>
      <c r="U50" s="84"/>
      <c r="V50" s="84"/>
      <c r="W50" s="84"/>
      <c r="X50" s="84"/>
      <c r="Y50" s="82"/>
      <c r="Z50" s="82"/>
    </row>
    <row r="51" spans="1:26">
      <c r="A51" s="82"/>
      <c r="B51" s="82"/>
      <c r="C51" s="86"/>
      <c r="D51" s="86"/>
      <c r="E51" s="1121"/>
      <c r="F51" s="765"/>
      <c r="G51" s="91" t="s">
        <v>125</v>
      </c>
      <c r="H51" s="61">
        <v>0</v>
      </c>
      <c r="I51" s="61">
        <v>0</v>
      </c>
      <c r="J51" s="61">
        <v>308</v>
      </c>
      <c r="K51" s="61">
        <v>308</v>
      </c>
      <c r="L51" s="61">
        <v>308</v>
      </c>
      <c r="M51" s="61">
        <v>0</v>
      </c>
      <c r="N51" s="61">
        <f t="shared" si="0"/>
        <v>924</v>
      </c>
      <c r="O51" s="765"/>
      <c r="P51" s="1147"/>
      <c r="Q51" s="1148"/>
      <c r="R51" s="84"/>
      <c r="S51" s="84"/>
      <c r="T51" s="84"/>
      <c r="U51" s="84"/>
      <c r="V51" s="84"/>
      <c r="W51" s="84"/>
      <c r="X51" s="84"/>
      <c r="Y51" s="82"/>
      <c r="Z51" s="82"/>
    </row>
    <row r="52" spans="1:26">
      <c r="A52" s="82"/>
      <c r="B52" s="82"/>
      <c r="C52" s="86"/>
      <c r="D52" s="86"/>
      <c r="E52" s="763" t="s">
        <v>113</v>
      </c>
      <c r="F52" s="764" t="s">
        <v>127</v>
      </c>
      <c r="G52" s="61" t="s">
        <v>55</v>
      </c>
      <c r="H52" s="61">
        <v>240</v>
      </c>
      <c r="I52" s="61">
        <v>480</v>
      </c>
      <c r="J52" s="61">
        <v>240</v>
      </c>
      <c r="K52" s="61">
        <v>240</v>
      </c>
      <c r="L52" s="61">
        <v>240</v>
      </c>
      <c r="M52" s="61">
        <v>240</v>
      </c>
      <c r="N52" s="61">
        <f t="shared" si="0"/>
        <v>1680</v>
      </c>
      <c r="O52" s="764">
        <f>N52+N53</f>
        <v>2400</v>
      </c>
      <c r="P52" s="759">
        <f>O52</f>
        <v>2400</v>
      </c>
      <c r="Q52" s="759"/>
      <c r="R52" s="84"/>
      <c r="S52" s="84"/>
      <c r="T52" s="84"/>
      <c r="U52" s="84"/>
      <c r="V52" s="84"/>
      <c r="W52" s="84"/>
      <c r="X52" s="84"/>
      <c r="Y52" s="82"/>
      <c r="Z52" s="82"/>
    </row>
    <row r="53" spans="1:26">
      <c r="A53" s="82"/>
      <c r="B53" s="82"/>
      <c r="C53" s="86"/>
      <c r="D53" s="86"/>
      <c r="E53" s="1121"/>
      <c r="F53" s="765"/>
      <c r="G53" s="91" t="s">
        <v>125</v>
      </c>
      <c r="H53" s="61">
        <v>0</v>
      </c>
      <c r="I53" s="61">
        <v>0</v>
      </c>
      <c r="J53" s="61">
        <v>240</v>
      </c>
      <c r="K53" s="61">
        <v>240</v>
      </c>
      <c r="L53" s="61">
        <v>240</v>
      </c>
      <c r="M53" s="61">
        <v>0</v>
      </c>
      <c r="N53" s="61">
        <f t="shared" si="0"/>
        <v>720</v>
      </c>
      <c r="O53" s="766"/>
      <c r="P53" s="759"/>
      <c r="Q53" s="759"/>
      <c r="R53" s="84"/>
      <c r="S53" s="84"/>
      <c r="T53" s="84"/>
      <c r="U53" s="84"/>
      <c r="V53" s="84"/>
      <c r="W53" s="84"/>
      <c r="X53" s="84"/>
      <c r="Y53" s="82"/>
      <c r="Z53" s="82"/>
    </row>
    <row r="54" spans="1:26">
      <c r="A54" s="82"/>
      <c r="B54" s="82"/>
      <c r="C54" s="86"/>
      <c r="D54" s="86"/>
      <c r="E54" s="86"/>
      <c r="F54" s="86"/>
      <c r="G54" s="82"/>
      <c r="H54" s="82"/>
      <c r="I54" s="82"/>
      <c r="J54" s="82"/>
      <c r="K54" s="82"/>
      <c r="L54" s="82"/>
      <c r="M54" s="83"/>
      <c r="N54" s="83"/>
      <c r="O54" s="128">
        <f>SUM(O40:O53)</f>
        <v>31030</v>
      </c>
      <c r="P54" s="1141">
        <f>SUM(P40:P53)</f>
        <v>5480</v>
      </c>
      <c r="Q54" s="1157"/>
      <c r="R54" s="84"/>
      <c r="S54" s="84"/>
      <c r="T54" s="84"/>
      <c r="U54" s="84"/>
      <c r="V54" s="84"/>
      <c r="W54" s="84"/>
      <c r="X54" s="84"/>
      <c r="Y54" s="82"/>
      <c r="Z54" s="82"/>
    </row>
    <row r="55" spans="1:26" ht="26.25" hidden="1">
      <c r="A55" s="789" t="s">
        <v>92</v>
      </c>
      <c r="B55" s="789"/>
      <c r="C55" s="789"/>
      <c r="D55" s="789"/>
      <c r="E55" s="789"/>
      <c r="F55" s="789"/>
      <c r="G55" s="789"/>
      <c r="H55" s="789"/>
      <c r="I55" s="789"/>
      <c r="J55" s="789"/>
      <c r="K55" s="789"/>
      <c r="L55" s="789"/>
      <c r="M55" s="789"/>
      <c r="N55" s="789"/>
      <c r="O55" s="789"/>
      <c r="P55" s="789"/>
      <c r="Q55" s="789"/>
      <c r="R55" s="789"/>
      <c r="S55" s="789"/>
      <c r="T55" s="789"/>
      <c r="U55" s="789"/>
      <c r="V55" s="789"/>
      <c r="W55" s="789"/>
      <c r="X55" s="789"/>
      <c r="Y55" s="789"/>
      <c r="Z55" s="789"/>
    </row>
    <row r="56" spans="1:26" hidden="1">
      <c r="A56" s="790" t="s">
        <v>93</v>
      </c>
      <c r="B56" s="790"/>
      <c r="C56" s="790"/>
      <c r="D56" s="790"/>
      <c r="E56" s="790"/>
      <c r="F56" s="790"/>
      <c r="G56" s="790"/>
      <c r="H56" s="790"/>
      <c r="I56" s="790"/>
      <c r="J56" s="790"/>
      <c r="K56" s="790"/>
      <c r="L56" s="790"/>
      <c r="M56" s="790"/>
      <c r="N56" s="790"/>
      <c r="O56" s="790"/>
      <c r="P56" s="790"/>
      <c r="Q56" s="790"/>
      <c r="R56" s="790"/>
      <c r="S56" s="790"/>
      <c r="T56" s="790"/>
      <c r="U56" s="790"/>
      <c r="V56" s="790"/>
      <c r="W56" s="790"/>
      <c r="X56" s="790"/>
      <c r="Y56" s="790"/>
      <c r="Z56" s="790"/>
    </row>
    <row r="57" spans="1:26" hidden="1">
      <c r="A57" s="795"/>
      <c r="B57" s="795"/>
      <c r="C57" s="795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</row>
    <row r="58" spans="1:26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hidden="1" thickBot="1">
      <c r="A59" s="1149" t="s">
        <v>27</v>
      </c>
      <c r="B59" s="1149"/>
      <c r="C59" s="1149"/>
      <c r="D59" s="1149"/>
      <c r="E59" s="1149"/>
      <c r="F59" s="1149"/>
      <c r="G59" s="1149"/>
      <c r="H59" s="1149"/>
      <c r="I59" s="1149"/>
      <c r="J59" s="1149"/>
      <c r="K59" s="1149"/>
      <c r="L59" s="1149"/>
      <c r="M59" s="1149"/>
      <c r="N59" s="1149"/>
      <c r="O59" s="1149"/>
      <c r="P59" s="1149"/>
      <c r="Q59" s="1149"/>
      <c r="R59" s="1149"/>
      <c r="S59" s="1149"/>
      <c r="T59" s="1149"/>
      <c r="U59" s="1149"/>
      <c r="V59" s="1149"/>
      <c r="W59" s="1149"/>
      <c r="X59" s="1149"/>
      <c r="Y59" s="2"/>
      <c r="Z59" s="2"/>
    </row>
    <row r="60" spans="1:26" hidden="1">
      <c r="A60" s="3" t="s">
        <v>0</v>
      </c>
      <c r="B60" s="4"/>
      <c r="C60" s="5"/>
      <c r="D60" s="5"/>
      <c r="E60" s="5"/>
      <c r="F60" s="5"/>
      <c r="G60" s="5"/>
      <c r="H60" s="5"/>
      <c r="I60" s="5"/>
      <c r="J60" s="6"/>
      <c r="K60" s="6"/>
      <c r="L60" s="4"/>
      <c r="M60" s="793" t="s">
        <v>28</v>
      </c>
      <c r="N60" s="794"/>
      <c r="O60" s="794"/>
      <c r="P60" s="8" t="s">
        <v>88</v>
      </c>
      <c r="Q60" s="5"/>
      <c r="R60" s="7"/>
      <c r="S60" s="7"/>
      <c r="T60" s="7"/>
      <c r="U60" s="7" t="s">
        <v>71</v>
      </c>
      <c r="V60" s="7"/>
      <c r="W60" s="9"/>
      <c r="X60" s="3" t="s">
        <v>20</v>
      </c>
      <c r="Y60" s="8"/>
      <c r="Z60" s="10"/>
    </row>
    <row r="61" spans="1:26" hidden="1">
      <c r="A61" s="11" t="s">
        <v>94</v>
      </c>
      <c r="B61" s="12"/>
      <c r="C61" s="12"/>
      <c r="D61" s="12"/>
      <c r="E61" s="12"/>
      <c r="F61" s="12"/>
      <c r="G61" s="12"/>
      <c r="H61" s="12"/>
      <c r="I61" s="12"/>
      <c r="J61" s="13"/>
      <c r="K61" s="13"/>
      <c r="L61" s="14"/>
      <c r="M61" s="796" t="s">
        <v>2</v>
      </c>
      <c r="N61" s="797"/>
      <c r="O61" s="797"/>
      <c r="P61" s="18" t="s">
        <v>89</v>
      </c>
      <c r="Q61" s="13"/>
      <c r="R61" s="13"/>
      <c r="S61" s="13"/>
      <c r="T61" s="13"/>
      <c r="U61" s="15" t="s">
        <v>71</v>
      </c>
      <c r="V61" s="18"/>
      <c r="W61" s="19"/>
      <c r="X61" s="20"/>
      <c r="Y61" s="18"/>
      <c r="Z61" s="19"/>
    </row>
    <row r="62" spans="1:26" ht="13.5" hidden="1" thickBot="1">
      <c r="A62" s="21" t="s">
        <v>93</v>
      </c>
      <c r="B62" s="22"/>
      <c r="C62" s="22"/>
      <c r="D62" s="22"/>
      <c r="E62" s="22"/>
      <c r="F62" s="22"/>
      <c r="G62" s="22"/>
      <c r="H62" s="22"/>
      <c r="I62" s="22"/>
      <c r="J62" s="23"/>
      <c r="K62" s="23"/>
      <c r="L62" s="24"/>
      <c r="M62" s="791" t="s">
        <v>67</v>
      </c>
      <c r="N62" s="792"/>
      <c r="O62" s="792"/>
      <c r="P62" s="798" t="s">
        <v>69</v>
      </c>
      <c r="Q62" s="792"/>
      <c r="R62" s="792"/>
      <c r="S62" s="792"/>
      <c r="T62" s="27"/>
      <c r="U62" s="28" t="s">
        <v>70</v>
      </c>
      <c r="V62" s="26"/>
      <c r="W62" s="29"/>
      <c r="X62" s="30" t="s">
        <v>29</v>
      </c>
      <c r="Y62" s="26"/>
      <c r="Z62" s="29"/>
    </row>
    <row r="63" spans="1:26" hidden="1">
      <c r="A63" s="31" t="s">
        <v>34</v>
      </c>
      <c r="B63" s="32"/>
      <c r="C63" s="32"/>
      <c r="D63" s="32"/>
      <c r="E63" s="32"/>
      <c r="F63" s="32"/>
      <c r="G63" s="32"/>
      <c r="H63" s="32"/>
      <c r="I63" s="32"/>
      <c r="J63" s="33"/>
      <c r="K63" s="33"/>
      <c r="L63" s="34"/>
      <c r="M63" s="793" t="s">
        <v>36</v>
      </c>
      <c r="N63" s="794"/>
      <c r="O63" s="794"/>
      <c r="P63" s="5" t="s">
        <v>64</v>
      </c>
      <c r="Q63" s="7"/>
      <c r="R63" s="7"/>
      <c r="S63" s="7"/>
      <c r="T63" s="7"/>
      <c r="U63" s="7"/>
      <c r="V63" s="112"/>
      <c r="W63" s="112"/>
      <c r="X63" s="6"/>
      <c r="Y63" s="6"/>
      <c r="Z63" s="9"/>
    </row>
    <row r="64" spans="1:26" hidden="1">
      <c r="A64" s="37" t="s">
        <v>64</v>
      </c>
      <c r="B64" s="12"/>
      <c r="C64" s="12"/>
      <c r="D64" s="12"/>
      <c r="E64" s="12"/>
      <c r="F64" s="12"/>
      <c r="G64" s="12"/>
      <c r="H64" s="12"/>
      <c r="I64" s="12"/>
      <c r="J64" s="17"/>
      <c r="K64" s="17"/>
      <c r="L64" s="14"/>
      <c r="M64" s="87"/>
      <c r="N64" s="14"/>
      <c r="O64" s="14"/>
      <c r="P64" s="38" t="s">
        <v>65</v>
      </c>
      <c r="Q64" s="15"/>
      <c r="R64" s="15"/>
      <c r="S64" s="15"/>
      <c r="T64" s="15"/>
      <c r="U64" s="15"/>
      <c r="V64" s="36"/>
      <c r="W64" s="36"/>
      <c r="X64" s="13"/>
      <c r="Y64" s="13"/>
      <c r="Z64" s="57"/>
    </row>
    <row r="65" spans="1:26" hidden="1">
      <c r="A65" s="37" t="s">
        <v>65</v>
      </c>
      <c r="B65" s="12"/>
      <c r="C65" s="12"/>
      <c r="D65" s="12"/>
      <c r="E65" s="12"/>
      <c r="F65" s="12"/>
      <c r="G65" s="12"/>
      <c r="H65" s="12"/>
      <c r="I65" s="12"/>
      <c r="J65" s="17"/>
      <c r="K65" s="17"/>
      <c r="L65" s="14"/>
      <c r="M65" s="113" t="s">
        <v>38</v>
      </c>
      <c r="N65" s="35"/>
      <c r="O65" s="35"/>
      <c r="P65" s="44"/>
      <c r="Q65" s="801"/>
      <c r="R65" s="801"/>
      <c r="S65" s="801"/>
      <c r="T65" s="801"/>
      <c r="U65" s="801"/>
      <c r="V65" s="43"/>
      <c r="W65" s="43" t="s">
        <v>72</v>
      </c>
      <c r="X65" s="43"/>
      <c r="Y65" s="43"/>
      <c r="Z65" s="121"/>
    </row>
    <row r="66" spans="1:26" hidden="1">
      <c r="A66" s="37" t="s">
        <v>66</v>
      </c>
      <c r="B66" s="38"/>
      <c r="C66" s="38"/>
      <c r="D66" s="38"/>
      <c r="E66" s="38"/>
      <c r="F66" s="38"/>
      <c r="G66" s="39"/>
      <c r="H66" s="12"/>
      <c r="I66" s="15"/>
      <c r="J66" s="15"/>
      <c r="K66" s="17"/>
      <c r="L66" s="12"/>
      <c r="M66" s="114" t="s">
        <v>39</v>
      </c>
      <c r="N66" s="15"/>
      <c r="O66" s="15"/>
      <c r="P66" s="12"/>
      <c r="Q66" s="15" t="s">
        <v>40</v>
      </c>
      <c r="R66" s="18"/>
      <c r="S66" s="15"/>
      <c r="T66" s="15"/>
      <c r="U66" s="15"/>
      <c r="V66" s="15"/>
      <c r="W66" s="15"/>
      <c r="X66" s="46"/>
      <c r="Y66" s="46"/>
      <c r="Z66" s="47"/>
    </row>
    <row r="67" spans="1:26" hidden="1">
      <c r="A67" s="37" t="s">
        <v>63</v>
      </c>
      <c r="B67" s="38"/>
      <c r="C67" s="38"/>
      <c r="D67" s="38"/>
      <c r="E67" s="38"/>
      <c r="F67" s="38"/>
      <c r="G67" s="38"/>
      <c r="H67" s="12"/>
      <c r="I67" s="15"/>
      <c r="J67" s="15"/>
      <c r="K67" s="17"/>
      <c r="L67" s="12"/>
      <c r="M67" s="114" t="s">
        <v>37</v>
      </c>
      <c r="N67" s="15"/>
      <c r="O67" s="15"/>
      <c r="P67" s="15"/>
      <c r="Q67" s="15" t="s">
        <v>30</v>
      </c>
      <c r="R67" s="15"/>
      <c r="S67" s="18"/>
      <c r="T67" s="15"/>
      <c r="U67" s="15"/>
      <c r="V67" s="15"/>
      <c r="W67" s="15"/>
      <c r="X67" s="15"/>
      <c r="Y67" s="13"/>
      <c r="Z67" s="57"/>
    </row>
    <row r="68" spans="1:26" hidden="1">
      <c r="A68" s="31" t="s">
        <v>35</v>
      </c>
      <c r="B68" s="42"/>
      <c r="C68" s="42"/>
      <c r="D68" s="42"/>
      <c r="E68" s="42"/>
      <c r="F68" s="42"/>
      <c r="G68" s="42"/>
      <c r="H68" s="32"/>
      <c r="I68" s="43"/>
      <c r="J68" s="33"/>
      <c r="K68" s="33"/>
      <c r="L68" s="118"/>
      <c r="M68" s="18" t="s">
        <v>3</v>
      </c>
      <c r="N68" s="15"/>
      <c r="O68" s="15"/>
      <c r="P68" s="15"/>
      <c r="Q68" s="15" t="s">
        <v>76</v>
      </c>
      <c r="R68" s="15"/>
      <c r="S68" s="15"/>
      <c r="T68" s="15"/>
      <c r="U68" s="15"/>
      <c r="V68" s="15"/>
      <c r="W68" s="15"/>
      <c r="X68" s="18"/>
      <c r="Y68" s="15"/>
      <c r="Z68" s="45"/>
    </row>
    <row r="69" spans="1:26" hidden="1">
      <c r="A69" s="37" t="s">
        <v>62</v>
      </c>
      <c r="B69" s="38"/>
      <c r="C69" s="38"/>
      <c r="D69" s="38"/>
      <c r="E69" s="38"/>
      <c r="F69" s="38"/>
      <c r="G69" s="39"/>
      <c r="H69" s="12"/>
      <c r="I69" s="15"/>
      <c r="J69" s="15"/>
      <c r="K69" s="17"/>
      <c r="L69" s="119"/>
      <c r="M69" s="18" t="s">
        <v>4</v>
      </c>
      <c r="N69" s="16"/>
      <c r="O69" s="16"/>
      <c r="P69" s="18"/>
      <c r="Q69" s="15"/>
      <c r="R69" s="15"/>
      <c r="S69" s="15"/>
      <c r="T69" s="15"/>
      <c r="U69" s="15"/>
      <c r="V69" s="15"/>
      <c r="W69" s="15"/>
      <c r="X69" s="15"/>
      <c r="Y69" s="15"/>
      <c r="Z69" s="45"/>
    </row>
    <row r="70" spans="1:26" hidden="1">
      <c r="A70" s="37" t="s">
        <v>63</v>
      </c>
      <c r="B70" s="38"/>
      <c r="C70" s="38"/>
      <c r="D70" s="38"/>
      <c r="E70" s="38"/>
      <c r="F70" s="38"/>
      <c r="G70" s="38"/>
      <c r="H70" s="12"/>
      <c r="I70" s="15"/>
      <c r="J70" s="15"/>
      <c r="K70" s="17"/>
      <c r="L70" s="115"/>
      <c r="M70" s="18" t="s">
        <v>5</v>
      </c>
      <c r="N70" s="15"/>
      <c r="O70" s="15"/>
      <c r="P70" s="12"/>
      <c r="Q70" s="15" t="s">
        <v>31</v>
      </c>
      <c r="R70" s="18"/>
      <c r="S70" s="15"/>
      <c r="T70" s="15"/>
      <c r="U70" s="15"/>
      <c r="V70" s="15"/>
      <c r="W70" s="15"/>
      <c r="X70" s="15"/>
      <c r="Y70" s="15"/>
      <c r="Z70" s="45"/>
    </row>
    <row r="71" spans="1:26" hidden="1">
      <c r="A71" s="122"/>
      <c r="B71" s="41"/>
      <c r="C71" s="41"/>
      <c r="D71" s="41"/>
      <c r="E71" s="41"/>
      <c r="F71" s="41"/>
      <c r="G71" s="41"/>
      <c r="H71" s="22"/>
      <c r="I71" s="25"/>
      <c r="J71" s="25"/>
      <c r="K71" s="23"/>
      <c r="L71" s="117"/>
      <c r="M71" s="116" t="s">
        <v>68</v>
      </c>
      <c r="N71" s="25"/>
      <c r="O71" s="25"/>
      <c r="P71" s="22"/>
      <c r="Q71" s="25"/>
      <c r="R71" s="116"/>
      <c r="S71" s="25"/>
      <c r="T71" s="25"/>
      <c r="U71" s="25"/>
      <c r="V71" s="25"/>
      <c r="W71" s="25"/>
      <c r="X71" s="25"/>
      <c r="Y71" s="25"/>
      <c r="Z71" s="123"/>
    </row>
    <row r="72" spans="1:26" hidden="1">
      <c r="A72" s="48"/>
      <c r="B72" s="49"/>
      <c r="C72" s="50"/>
      <c r="D72" s="50"/>
      <c r="E72" s="50"/>
      <c r="F72" s="50"/>
      <c r="G72" s="51"/>
      <c r="H72" s="48" t="s">
        <v>81</v>
      </c>
      <c r="I72" s="49"/>
      <c r="J72" s="15"/>
      <c r="K72" s="12"/>
      <c r="L72" s="15"/>
      <c r="M72" s="12"/>
      <c r="N72" s="12"/>
      <c r="O72" s="12"/>
      <c r="P72" s="12"/>
      <c r="Q72" s="12"/>
      <c r="R72" s="56" t="s">
        <v>32</v>
      </c>
      <c r="S72" s="12"/>
      <c r="T72" s="12"/>
      <c r="U72" s="12"/>
      <c r="V72" s="15"/>
      <c r="W72" s="15"/>
      <c r="X72" s="15"/>
      <c r="Y72" s="13"/>
      <c r="Z72" s="57"/>
    </row>
    <row r="73" spans="1:26" hidden="1">
      <c r="A73" s="53"/>
      <c r="B73" s="49"/>
      <c r="C73" s="50"/>
      <c r="D73" s="50"/>
      <c r="E73" s="50"/>
      <c r="F73" s="54"/>
      <c r="G73" s="55"/>
      <c r="H73" s="53" t="s">
        <v>79</v>
      </c>
      <c r="I73" s="49"/>
      <c r="J73" s="15"/>
      <c r="K73" s="12"/>
      <c r="L73" s="15"/>
      <c r="M73" s="12"/>
      <c r="N73" s="12"/>
      <c r="O73" s="12"/>
      <c r="P73" s="12"/>
      <c r="Q73" s="12"/>
      <c r="R73" s="52" t="s">
        <v>73</v>
      </c>
      <c r="S73" s="12"/>
      <c r="T73" s="12"/>
      <c r="U73" s="12"/>
      <c r="V73" s="15"/>
      <c r="W73" s="15"/>
      <c r="X73" s="15"/>
      <c r="Y73" s="13"/>
      <c r="Z73" s="57"/>
    </row>
    <row r="74" spans="1:26" hidden="1">
      <c r="A74" s="53"/>
      <c r="B74" s="12"/>
      <c r="C74" s="54"/>
      <c r="D74" s="54"/>
      <c r="E74" s="54"/>
      <c r="F74" s="12"/>
      <c r="G74" s="58"/>
      <c r="H74" s="53">
        <v>58892</v>
      </c>
      <c r="I74" s="12"/>
      <c r="J74" s="15"/>
      <c r="K74" s="15"/>
      <c r="L74" s="15"/>
      <c r="M74" s="15"/>
      <c r="N74" s="15"/>
      <c r="O74" s="15"/>
      <c r="P74" s="12"/>
      <c r="Q74" s="12"/>
      <c r="R74" s="59" t="s">
        <v>74</v>
      </c>
      <c r="S74" s="15"/>
      <c r="T74" s="15"/>
      <c r="U74" s="15"/>
      <c r="V74" s="15"/>
      <c r="W74" s="15"/>
      <c r="X74" s="15"/>
      <c r="Y74" s="13"/>
      <c r="Z74" s="57"/>
    </row>
    <row r="75" spans="1:26" hidden="1">
      <c r="A75" s="53"/>
      <c r="B75" s="12"/>
      <c r="C75" s="54"/>
      <c r="D75" s="54"/>
      <c r="E75" s="54"/>
      <c r="F75" s="12"/>
      <c r="G75" s="58"/>
      <c r="H75" s="53" t="s">
        <v>80</v>
      </c>
      <c r="I75" s="12"/>
      <c r="J75" s="54"/>
      <c r="K75" s="15"/>
      <c r="L75" s="15"/>
      <c r="M75" s="15"/>
      <c r="N75" s="15"/>
      <c r="O75" s="15"/>
      <c r="P75" s="12"/>
      <c r="Q75" s="12"/>
      <c r="R75" s="52" t="s">
        <v>75</v>
      </c>
      <c r="S75" s="12"/>
      <c r="T75" s="12"/>
      <c r="U75" s="15"/>
      <c r="V75" s="15"/>
      <c r="W75" s="15"/>
      <c r="X75" s="15"/>
      <c r="Y75" s="13"/>
      <c r="Z75" s="57"/>
    </row>
    <row r="76" spans="1:26" hidden="1">
      <c r="A76" s="53"/>
      <c r="B76" s="12"/>
      <c r="C76" s="54"/>
      <c r="D76" s="54"/>
      <c r="E76" s="54"/>
      <c r="F76" s="12"/>
      <c r="G76" s="58"/>
      <c r="H76" s="53" t="s">
        <v>24</v>
      </c>
      <c r="I76" s="60"/>
      <c r="J76" s="61">
        <v>36</v>
      </c>
      <c r="K76" s="61">
        <v>38</v>
      </c>
      <c r="L76" s="61">
        <v>40</v>
      </c>
      <c r="M76" s="61">
        <v>42</v>
      </c>
      <c r="N76" s="61">
        <v>44</v>
      </c>
      <c r="O76" s="61">
        <v>46</v>
      </c>
      <c r="P76" s="62"/>
      <c r="Q76" s="12"/>
      <c r="R76" s="52"/>
      <c r="S76" s="12"/>
      <c r="T76" s="12"/>
      <c r="U76" s="12"/>
      <c r="V76" s="15"/>
      <c r="W76" s="15"/>
      <c r="X76" s="15"/>
      <c r="Y76" s="13"/>
      <c r="Z76" s="57"/>
    </row>
    <row r="77" spans="1:26" hidden="1">
      <c r="A77" s="53"/>
      <c r="B77" s="12"/>
      <c r="C77" s="12"/>
      <c r="D77" s="12"/>
      <c r="E77" s="12"/>
      <c r="F77" s="12"/>
      <c r="G77" s="58"/>
      <c r="H77" s="53" t="s">
        <v>54</v>
      </c>
      <c r="I77" s="60"/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2"/>
      <c r="Q77" s="12"/>
      <c r="R77" s="52"/>
      <c r="S77" s="12"/>
      <c r="T77" s="12"/>
      <c r="U77" s="12"/>
      <c r="V77" s="15"/>
      <c r="W77" s="15"/>
      <c r="X77" s="15"/>
      <c r="Y77" s="13"/>
      <c r="Z77" s="57"/>
    </row>
    <row r="78" spans="1:26" hidden="1">
      <c r="A78" s="53"/>
      <c r="B78" s="12"/>
      <c r="C78" s="12"/>
      <c r="D78" s="12"/>
      <c r="E78" s="12"/>
      <c r="F78" s="12"/>
      <c r="G78" s="58"/>
      <c r="H78" s="53" t="s">
        <v>55</v>
      </c>
      <c r="I78" s="60"/>
      <c r="J78" s="61">
        <v>1</v>
      </c>
      <c r="K78" s="61">
        <v>1</v>
      </c>
      <c r="L78" s="63">
        <v>1</v>
      </c>
      <c r="M78" s="61">
        <v>1</v>
      </c>
      <c r="N78" s="61">
        <v>1</v>
      </c>
      <c r="O78" s="61">
        <v>1</v>
      </c>
      <c r="P78" s="63"/>
      <c r="Q78" s="12"/>
      <c r="R78" s="52"/>
      <c r="S78" s="12"/>
      <c r="T78" s="12"/>
      <c r="U78" s="12"/>
      <c r="V78" s="15"/>
      <c r="W78" s="15"/>
      <c r="X78" s="15"/>
      <c r="Y78" s="13"/>
      <c r="Z78" s="57"/>
    </row>
    <row r="79" spans="1:26" hidden="1">
      <c r="A79" s="53"/>
      <c r="B79" s="12"/>
      <c r="C79" s="12"/>
      <c r="D79" s="12"/>
      <c r="E79" s="12"/>
      <c r="F79" s="12"/>
      <c r="G79" s="58"/>
      <c r="H79" s="53" t="s">
        <v>6</v>
      </c>
      <c r="I79" s="60" t="s">
        <v>1</v>
      </c>
      <c r="J79" s="64"/>
      <c r="K79" s="15" t="s">
        <v>17</v>
      </c>
      <c r="L79" s="15"/>
      <c r="M79" s="13"/>
      <c r="N79" s="13"/>
      <c r="O79" s="13"/>
      <c r="P79" s="15"/>
      <c r="Q79" s="12"/>
      <c r="R79" s="52"/>
      <c r="S79" s="12"/>
      <c r="T79" s="12"/>
      <c r="U79" s="12"/>
      <c r="V79" s="15"/>
      <c r="W79" s="15"/>
      <c r="X79" s="15"/>
      <c r="Y79" s="13"/>
      <c r="Z79" s="57"/>
    </row>
    <row r="80" spans="1:26" hidden="1">
      <c r="A80" s="53"/>
      <c r="B80" s="12"/>
      <c r="C80" s="12"/>
      <c r="D80" s="12"/>
      <c r="E80" s="12"/>
      <c r="F80" s="12"/>
      <c r="G80" s="58"/>
      <c r="H80" s="40" t="s">
        <v>7</v>
      </c>
      <c r="I80" s="60" t="s">
        <v>1</v>
      </c>
      <c r="J80" s="65"/>
      <c r="K80" s="15" t="s">
        <v>17</v>
      </c>
      <c r="L80" s="15"/>
      <c r="M80" s="15"/>
      <c r="N80" s="15"/>
      <c r="O80" s="15"/>
      <c r="P80" s="12"/>
      <c r="Q80" s="12"/>
      <c r="R80" s="52"/>
      <c r="S80" s="12"/>
      <c r="T80" s="12"/>
      <c r="U80" s="12"/>
      <c r="V80" s="15"/>
      <c r="W80" s="15"/>
      <c r="X80" s="15"/>
      <c r="Y80" s="13"/>
      <c r="Z80" s="57"/>
    </row>
    <row r="81" spans="1:26" hidden="1">
      <c r="A81" s="53"/>
      <c r="B81" s="12"/>
      <c r="C81" s="12"/>
      <c r="D81" s="12"/>
      <c r="E81" s="12"/>
      <c r="F81" s="12"/>
      <c r="G81" s="58"/>
      <c r="H81" s="40" t="s">
        <v>8</v>
      </c>
      <c r="I81" s="60" t="s">
        <v>1</v>
      </c>
      <c r="J81" s="66"/>
      <c r="K81" s="67"/>
      <c r="L81" s="15"/>
      <c r="M81" s="15"/>
      <c r="N81" s="15"/>
      <c r="O81" s="15"/>
      <c r="P81" s="12"/>
      <c r="Q81" s="12"/>
      <c r="R81" s="68"/>
      <c r="S81" s="25"/>
      <c r="T81" s="25"/>
      <c r="U81" s="25"/>
      <c r="V81" s="25"/>
      <c r="W81" s="25"/>
      <c r="X81" s="25"/>
      <c r="Y81" s="69"/>
      <c r="Z81" s="70"/>
    </row>
    <row r="82" spans="1:26" hidden="1">
      <c r="A82" s="99" t="s">
        <v>48</v>
      </c>
      <c r="B82" s="100" t="s">
        <v>49</v>
      </c>
      <c r="C82" s="100" t="s">
        <v>50</v>
      </c>
      <c r="D82" s="113"/>
      <c r="E82" s="113"/>
      <c r="F82" s="101" t="s">
        <v>52</v>
      </c>
      <c r="G82" s="1075" t="s">
        <v>9</v>
      </c>
      <c r="H82" s="1076" t="s">
        <v>24</v>
      </c>
      <c r="I82" s="1076"/>
      <c r="J82" s="1076"/>
      <c r="K82" s="1076"/>
      <c r="L82" s="1076"/>
      <c r="M82" s="1076"/>
      <c r="N82" s="1076"/>
      <c r="O82" s="1076"/>
      <c r="P82" s="1076"/>
      <c r="Q82" s="1076"/>
      <c r="R82" s="1077"/>
      <c r="S82" s="102" t="s">
        <v>10</v>
      </c>
      <c r="T82" s="1096" t="s">
        <v>25</v>
      </c>
      <c r="U82" s="1096"/>
      <c r="V82" s="1096"/>
      <c r="W82" s="102" t="s">
        <v>11</v>
      </c>
      <c r="X82" s="102" t="s">
        <v>11</v>
      </c>
      <c r="Y82" s="104" t="s">
        <v>16</v>
      </c>
      <c r="Z82" s="105" t="s">
        <v>18</v>
      </c>
    </row>
    <row r="83" spans="1:26" hidden="1">
      <c r="A83" s="106" t="s">
        <v>12</v>
      </c>
      <c r="B83" s="107" t="s">
        <v>12</v>
      </c>
      <c r="C83" s="107" t="s">
        <v>51</v>
      </c>
      <c r="D83" s="127"/>
      <c r="E83" s="127"/>
      <c r="F83" s="101" t="s">
        <v>53</v>
      </c>
      <c r="G83" s="1075"/>
      <c r="H83" s="72">
        <v>36</v>
      </c>
      <c r="I83" s="72">
        <v>38</v>
      </c>
      <c r="J83" s="72">
        <v>40</v>
      </c>
      <c r="K83" s="72">
        <v>42</v>
      </c>
      <c r="L83" s="72">
        <v>44</v>
      </c>
      <c r="M83" s="72">
        <v>46</v>
      </c>
      <c r="N83" s="108"/>
      <c r="O83" s="92"/>
      <c r="P83" s="92"/>
      <c r="Q83" s="92"/>
      <c r="R83" s="92"/>
      <c r="S83" s="103" t="s">
        <v>13</v>
      </c>
      <c r="T83" s="1097"/>
      <c r="U83" s="1097"/>
      <c r="V83" s="1097"/>
      <c r="W83" s="103" t="s">
        <v>14</v>
      </c>
      <c r="X83" s="103" t="s">
        <v>15</v>
      </c>
      <c r="Y83" s="71" t="s">
        <v>17</v>
      </c>
      <c r="Z83" s="109" t="s">
        <v>17</v>
      </c>
    </row>
    <row r="84" spans="1:26" hidden="1">
      <c r="A84" s="1153">
        <v>306105</v>
      </c>
      <c r="B84" s="1118">
        <v>58892</v>
      </c>
      <c r="C84" s="764">
        <v>1</v>
      </c>
      <c r="D84" s="125"/>
      <c r="E84" s="125"/>
      <c r="F84" s="764" t="s">
        <v>77</v>
      </c>
      <c r="G84" s="61" t="s">
        <v>54</v>
      </c>
      <c r="H84" s="61">
        <v>1</v>
      </c>
      <c r="I84" s="61">
        <v>1</v>
      </c>
      <c r="J84" s="61">
        <v>1</v>
      </c>
      <c r="K84" s="61">
        <v>1</v>
      </c>
      <c r="L84" s="61">
        <v>1</v>
      </c>
      <c r="M84" s="61">
        <v>1</v>
      </c>
      <c r="N84" s="63"/>
      <c r="O84" s="61"/>
      <c r="P84" s="61"/>
      <c r="Q84" s="61"/>
      <c r="R84" s="61"/>
      <c r="S84" s="764">
        <f>M84+L84+K84+J84+I84+H84+H85+I85+J85+K85+L85+M85</f>
        <v>12</v>
      </c>
      <c r="T84" s="764">
        <v>443</v>
      </c>
      <c r="U84" s="1116" t="s">
        <v>19</v>
      </c>
      <c r="V84" s="1124">
        <v>625</v>
      </c>
      <c r="W84" s="764">
        <v>183</v>
      </c>
      <c r="X84" s="764">
        <f>W84*S84</f>
        <v>2196</v>
      </c>
      <c r="Y84" s="1126">
        <v>7</v>
      </c>
      <c r="Z84" s="1122">
        <v>7.9</v>
      </c>
    </row>
    <row r="85" spans="1:26" hidden="1">
      <c r="A85" s="1154"/>
      <c r="B85" s="1119"/>
      <c r="C85" s="765"/>
      <c r="D85" s="126"/>
      <c r="E85" s="126"/>
      <c r="F85" s="765"/>
      <c r="G85" s="91" t="s">
        <v>55</v>
      </c>
      <c r="H85" s="61">
        <v>1</v>
      </c>
      <c r="I85" s="61">
        <v>1</v>
      </c>
      <c r="J85" s="63">
        <v>1</v>
      </c>
      <c r="K85" s="61">
        <v>1</v>
      </c>
      <c r="L85" s="61">
        <v>1</v>
      </c>
      <c r="M85" s="61">
        <v>1</v>
      </c>
      <c r="N85" s="72"/>
      <c r="O85" s="72"/>
      <c r="P85" s="72"/>
      <c r="Q85" s="72"/>
      <c r="R85" s="72"/>
      <c r="S85" s="765"/>
      <c r="T85" s="765"/>
      <c r="U85" s="1138"/>
      <c r="V85" s="1125"/>
      <c r="W85" s="765"/>
      <c r="X85" s="765"/>
      <c r="Y85" s="1127"/>
      <c r="Z85" s="1123"/>
    </row>
    <row r="86" spans="1:26" hidden="1">
      <c r="A86" s="110"/>
      <c r="B86" s="111"/>
      <c r="C86" s="77"/>
      <c r="D86" s="77"/>
      <c r="E86" s="77"/>
      <c r="F86" s="77"/>
      <c r="G86" s="77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3"/>
      <c r="V86" s="74"/>
      <c r="W86" s="72"/>
      <c r="X86" s="72"/>
      <c r="Y86" s="75"/>
      <c r="Z86" s="76"/>
    </row>
    <row r="87" spans="1:26" ht="13.5" hidden="1" thickBot="1">
      <c r="A87" s="78"/>
      <c r="B87" s="79"/>
      <c r="C87" s="80"/>
      <c r="D87" s="80"/>
      <c r="E87" s="80"/>
      <c r="F87" s="80"/>
      <c r="G87" s="80"/>
      <c r="H87" s="79"/>
      <c r="I87" s="79"/>
      <c r="J87" s="79"/>
      <c r="K87" s="79"/>
      <c r="L87" s="79"/>
      <c r="M87" s="79"/>
      <c r="N87" s="79"/>
      <c r="O87" s="88"/>
      <c r="P87" s="79"/>
      <c r="Q87" s="79"/>
      <c r="R87" s="79"/>
      <c r="S87" s="79"/>
      <c r="T87" s="79"/>
      <c r="U87" s="79"/>
      <c r="V87" s="79"/>
      <c r="W87" s="88">
        <f>SUM(W84:W86)</f>
        <v>183</v>
      </c>
      <c r="X87" s="88">
        <f>SUM(X84:X86)</f>
        <v>2196</v>
      </c>
      <c r="Y87" s="81"/>
      <c r="Z87" s="89"/>
    </row>
    <row r="88" spans="1:26" hidden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idden="1">
      <c r="A89" s="82" t="s">
        <v>41</v>
      </c>
      <c r="B89" s="82"/>
      <c r="C89" s="90">
        <f>W87</f>
        <v>183</v>
      </c>
      <c r="D89" s="82" t="s">
        <v>44</v>
      </c>
      <c r="E89" s="82"/>
      <c r="F89" s="130" t="s">
        <v>84</v>
      </c>
      <c r="G89" s="130" t="s">
        <v>9</v>
      </c>
      <c r="H89" s="1150" t="s">
        <v>82</v>
      </c>
      <c r="I89" s="1150"/>
      <c r="J89" s="1150"/>
      <c r="K89" s="1150"/>
      <c r="L89" s="1150"/>
      <c r="M89" s="1150"/>
      <c r="N89" s="133"/>
      <c r="O89" s="130" t="s">
        <v>83</v>
      </c>
      <c r="P89" s="1151" t="s">
        <v>51</v>
      </c>
      <c r="Q89" s="1151"/>
      <c r="R89" s="84"/>
      <c r="S89" s="84"/>
      <c r="T89" s="84"/>
      <c r="U89" s="84"/>
      <c r="V89" s="84"/>
      <c r="W89" s="84"/>
      <c r="X89" s="84"/>
      <c r="Y89" s="82"/>
      <c r="Z89" s="82"/>
    </row>
    <row r="90" spans="1:26" hidden="1">
      <c r="A90" s="82" t="s">
        <v>42</v>
      </c>
      <c r="B90" s="82"/>
      <c r="C90" s="120">
        <f>X87</f>
        <v>2196</v>
      </c>
      <c r="D90" s="82" t="s">
        <v>15</v>
      </c>
      <c r="E90" s="82"/>
      <c r="F90" s="128"/>
      <c r="G90" s="128"/>
      <c r="H90" s="72">
        <v>36</v>
      </c>
      <c r="I90" s="72">
        <v>38</v>
      </c>
      <c r="J90" s="72">
        <v>40</v>
      </c>
      <c r="K90" s="72">
        <v>42</v>
      </c>
      <c r="L90" s="72">
        <v>44</v>
      </c>
      <c r="M90" s="72">
        <v>46</v>
      </c>
      <c r="N90" s="61"/>
      <c r="O90" s="128"/>
      <c r="P90" s="1140"/>
      <c r="Q90" s="1140"/>
      <c r="R90" s="84"/>
      <c r="S90" s="84"/>
      <c r="T90" s="84"/>
      <c r="U90" s="84"/>
      <c r="V90" s="84"/>
      <c r="W90" s="84"/>
      <c r="X90" s="84"/>
      <c r="Y90" s="82"/>
      <c r="Z90" s="82"/>
    </row>
    <row r="91" spans="1:26" hidden="1">
      <c r="A91" s="82" t="s">
        <v>21</v>
      </c>
      <c r="B91" s="82"/>
      <c r="C91" s="85">
        <v>1281</v>
      </c>
      <c r="D91" s="82" t="s">
        <v>22</v>
      </c>
      <c r="E91" s="82"/>
      <c r="F91" s="759" t="s">
        <v>77</v>
      </c>
      <c r="G91" s="61" t="s">
        <v>54</v>
      </c>
      <c r="H91" s="61">
        <f>H84*W84</f>
        <v>183</v>
      </c>
      <c r="I91" s="61">
        <f>I84*W84</f>
        <v>183</v>
      </c>
      <c r="J91" s="61">
        <f>J84*W84</f>
        <v>183</v>
      </c>
      <c r="K91" s="61">
        <f>K84*W84</f>
        <v>183</v>
      </c>
      <c r="L91" s="61">
        <f>L84*W84</f>
        <v>183</v>
      </c>
      <c r="M91" s="61">
        <f>M84*W84</f>
        <v>183</v>
      </c>
      <c r="N91" s="61">
        <f>H91+I91+J91+K91+L91+M91</f>
        <v>1098</v>
      </c>
      <c r="O91" s="759">
        <f>N91+N92</f>
        <v>2196</v>
      </c>
      <c r="P91" s="759">
        <v>1</v>
      </c>
      <c r="Q91" s="759"/>
      <c r="R91" s="84"/>
      <c r="S91" s="84"/>
      <c r="T91" s="84"/>
      <c r="U91" s="84"/>
      <c r="V91" s="84"/>
      <c r="W91" s="84"/>
      <c r="X91" s="84"/>
      <c r="Y91" s="82"/>
      <c r="Z91" s="82"/>
    </row>
    <row r="92" spans="1:26" hidden="1">
      <c r="A92" s="82" t="s">
        <v>23</v>
      </c>
      <c r="B92" s="82"/>
      <c r="C92" s="85">
        <v>1445.7</v>
      </c>
      <c r="D92" s="82" t="s">
        <v>22</v>
      </c>
      <c r="E92" s="82"/>
      <c r="F92" s="759"/>
      <c r="G92" s="61" t="s">
        <v>55</v>
      </c>
      <c r="H92" s="61">
        <f>H85*W84</f>
        <v>183</v>
      </c>
      <c r="I92" s="61">
        <f>I85*W84</f>
        <v>183</v>
      </c>
      <c r="J92" s="61">
        <f>J85*W84</f>
        <v>183</v>
      </c>
      <c r="K92" s="61">
        <f>K85*W84</f>
        <v>183</v>
      </c>
      <c r="L92" s="61">
        <f>L85*W84</f>
        <v>183</v>
      </c>
      <c r="M92" s="61">
        <f>M85*W84</f>
        <v>183</v>
      </c>
      <c r="N92" s="61">
        <f>H92+I92+J92+K92+L92+M92</f>
        <v>1098</v>
      </c>
      <c r="O92" s="759"/>
      <c r="P92" s="759"/>
      <c r="Q92" s="759"/>
      <c r="R92" s="84"/>
      <c r="S92" s="84"/>
      <c r="T92" s="84"/>
      <c r="U92" s="84"/>
      <c r="V92" s="84"/>
      <c r="W92" s="84"/>
      <c r="X92" s="84"/>
      <c r="Y92" s="82"/>
      <c r="Z92" s="82"/>
    </row>
    <row r="93" spans="1:26" hidden="1">
      <c r="A93" s="82" t="s">
        <v>43</v>
      </c>
      <c r="B93" s="82"/>
      <c r="C93" s="86">
        <v>5.73</v>
      </c>
      <c r="D93" s="82" t="s">
        <v>45</v>
      </c>
      <c r="E93" s="82"/>
      <c r="F93" s="82"/>
      <c r="G93" s="82"/>
      <c r="H93" s="82"/>
      <c r="I93" s="82"/>
      <c r="J93" s="82"/>
      <c r="K93" s="82"/>
      <c r="L93" s="82"/>
      <c r="M93" s="83"/>
      <c r="N93" s="83"/>
      <c r="O93" s="83"/>
      <c r="P93" s="82"/>
      <c r="Q93" s="84"/>
      <c r="R93" s="84"/>
      <c r="S93" s="84"/>
      <c r="T93" s="84"/>
      <c r="U93" s="84"/>
      <c r="V93" s="84"/>
      <c r="W93" s="84"/>
      <c r="X93" s="84"/>
      <c r="Y93" s="82"/>
      <c r="Z93" s="82"/>
    </row>
    <row r="94" spans="1:26" hidden="1">
      <c r="A94" s="82"/>
      <c r="B94" s="82"/>
      <c r="C94" s="86"/>
      <c r="D94" s="86"/>
      <c r="E94" s="86"/>
      <c r="F94" s="86"/>
      <c r="G94" s="82"/>
      <c r="H94" s="82"/>
      <c r="I94" s="82"/>
      <c r="J94" s="82"/>
      <c r="K94" s="82"/>
      <c r="L94" s="82"/>
      <c r="M94" s="83"/>
      <c r="N94" s="83"/>
      <c r="O94" s="83"/>
      <c r="P94" s="82"/>
      <c r="Q94" s="84"/>
      <c r="R94" s="84"/>
      <c r="S94" s="84"/>
      <c r="T94" s="84"/>
      <c r="U94" s="84"/>
      <c r="V94" s="84"/>
      <c r="W94" s="84"/>
      <c r="X94" s="84"/>
      <c r="Y94" s="82"/>
      <c r="Z94" s="82"/>
    </row>
    <row r="95" spans="1:26" hidden="1">
      <c r="A95" s="82"/>
      <c r="B95" s="82"/>
      <c r="C95" s="86"/>
      <c r="D95" s="86"/>
      <c r="E95" s="86"/>
      <c r="F95" s="86"/>
      <c r="G95" s="82"/>
      <c r="H95" s="82"/>
      <c r="I95" s="82"/>
      <c r="J95" s="82"/>
      <c r="K95" s="82"/>
      <c r="L95" s="82"/>
      <c r="M95" s="83"/>
      <c r="N95" s="83"/>
      <c r="O95" s="83"/>
      <c r="P95" s="82"/>
      <c r="Q95" s="84"/>
      <c r="R95" s="84"/>
      <c r="S95" s="84"/>
      <c r="T95" s="84"/>
      <c r="U95" s="84"/>
      <c r="V95" s="84"/>
      <c r="W95" s="84"/>
      <c r="X95" s="84"/>
      <c r="Y95" s="82"/>
      <c r="Z95" s="82"/>
    </row>
    <row r="96" spans="1:26" hidden="1">
      <c r="A96" s="82"/>
      <c r="B96" s="82"/>
      <c r="C96" s="86"/>
      <c r="D96" s="86"/>
      <c r="E96" s="86"/>
      <c r="F96" s="86"/>
      <c r="G96" s="82"/>
      <c r="H96" s="82"/>
      <c r="I96" s="82"/>
      <c r="J96" s="82"/>
      <c r="K96" s="82"/>
      <c r="L96" s="82"/>
      <c r="M96" s="83"/>
      <c r="N96" s="83"/>
      <c r="O96" s="83"/>
      <c r="P96" s="82"/>
      <c r="Q96" s="84"/>
      <c r="R96" s="84"/>
      <c r="S96" s="84"/>
      <c r="T96" s="84"/>
      <c r="U96" s="84"/>
      <c r="V96" s="84"/>
      <c r="W96" s="84"/>
      <c r="X96" s="84"/>
      <c r="Y96" s="82"/>
      <c r="Z96" s="82"/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26" hidden="1"/>
    <row r="114" spans="1:26" hidden="1"/>
    <row r="115" spans="1:26" hidden="1"/>
    <row r="116" spans="1:26" hidden="1"/>
    <row r="117" spans="1:26" hidden="1"/>
    <row r="118" spans="1:26" hidden="1"/>
    <row r="119" spans="1:26" hidden="1"/>
    <row r="120" spans="1:26" hidden="1"/>
    <row r="121" spans="1:26" hidden="1"/>
    <row r="122" spans="1:26" ht="26.25" hidden="1">
      <c r="A122" s="789" t="s">
        <v>92</v>
      </c>
      <c r="B122" s="789"/>
      <c r="C122" s="789"/>
      <c r="D122" s="789"/>
      <c r="E122" s="789"/>
      <c r="F122" s="789"/>
      <c r="G122" s="789"/>
      <c r="H122" s="789"/>
      <c r="I122" s="789"/>
      <c r="J122" s="789"/>
      <c r="K122" s="789"/>
      <c r="L122" s="789"/>
      <c r="M122" s="789"/>
      <c r="N122" s="789"/>
      <c r="O122" s="789"/>
      <c r="P122" s="789"/>
      <c r="Q122" s="789"/>
      <c r="R122" s="789"/>
      <c r="S122" s="789"/>
      <c r="T122" s="789"/>
      <c r="U122" s="789"/>
      <c r="V122" s="789"/>
      <c r="W122" s="789"/>
      <c r="X122" s="789"/>
      <c r="Y122" s="789"/>
      <c r="Z122" s="789"/>
    </row>
    <row r="123" spans="1:26" hidden="1">
      <c r="A123" s="790" t="s">
        <v>93</v>
      </c>
      <c r="B123" s="790"/>
      <c r="C123" s="790"/>
      <c r="D123" s="790"/>
      <c r="E123" s="790"/>
      <c r="F123" s="790"/>
      <c r="G123" s="790"/>
      <c r="H123" s="790"/>
      <c r="I123" s="790"/>
      <c r="J123" s="790"/>
      <c r="K123" s="790"/>
      <c r="L123" s="790"/>
      <c r="M123" s="790"/>
      <c r="N123" s="790"/>
      <c r="O123" s="790"/>
      <c r="P123" s="790"/>
      <c r="Q123" s="790"/>
      <c r="R123" s="790"/>
      <c r="S123" s="790"/>
      <c r="T123" s="790"/>
      <c r="U123" s="790"/>
      <c r="V123" s="790"/>
      <c r="W123" s="790"/>
      <c r="X123" s="790"/>
      <c r="Y123" s="790"/>
      <c r="Z123" s="790"/>
    </row>
    <row r="124" spans="1:26" hidden="1">
      <c r="A124" s="795"/>
      <c r="B124" s="795"/>
      <c r="C124" s="795"/>
      <c r="D124" s="795"/>
      <c r="E124" s="795"/>
      <c r="F124" s="795"/>
      <c r="G124" s="795"/>
      <c r="H124" s="795"/>
      <c r="I124" s="795"/>
      <c r="J124" s="795"/>
      <c r="K124" s="795"/>
      <c r="L124" s="795"/>
      <c r="M124" s="795"/>
      <c r="N124" s="795"/>
      <c r="O124" s="795"/>
      <c r="P124" s="795"/>
      <c r="Q124" s="795"/>
      <c r="R124" s="795"/>
      <c r="S124" s="795"/>
      <c r="T124" s="795"/>
      <c r="U124" s="795"/>
      <c r="V124" s="795"/>
      <c r="W124" s="795"/>
      <c r="X124" s="795"/>
      <c r="Y124" s="795"/>
      <c r="Z124" s="795"/>
    </row>
    <row r="125" spans="1:26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hidden="1" thickBot="1">
      <c r="A126" s="1149" t="s">
        <v>27</v>
      </c>
      <c r="B126" s="1149"/>
      <c r="C126" s="1149"/>
      <c r="D126" s="1149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9"/>
      <c r="O126" s="1149"/>
      <c r="P126" s="1149"/>
      <c r="Q126" s="1149"/>
      <c r="R126" s="1149"/>
      <c r="S126" s="1149"/>
      <c r="T126" s="1149"/>
      <c r="U126" s="1149"/>
      <c r="V126" s="1149"/>
      <c r="W126" s="1149"/>
      <c r="X126" s="1149"/>
      <c r="Y126" s="2"/>
      <c r="Z126" s="2"/>
    </row>
    <row r="127" spans="1:26" hidden="1">
      <c r="A127" s="3" t="s">
        <v>0</v>
      </c>
      <c r="B127" s="4"/>
      <c r="C127" s="5"/>
      <c r="D127" s="5"/>
      <c r="E127" s="5"/>
      <c r="F127" s="5"/>
      <c r="G127" s="5"/>
      <c r="H127" s="5"/>
      <c r="I127" s="5"/>
      <c r="J127" s="6"/>
      <c r="K127" s="6"/>
      <c r="L127" s="4"/>
      <c r="M127" s="793" t="s">
        <v>28</v>
      </c>
      <c r="N127" s="794"/>
      <c r="O127" s="794"/>
      <c r="P127" s="8" t="s">
        <v>90</v>
      </c>
      <c r="Q127" s="5"/>
      <c r="R127" s="7"/>
      <c r="S127" s="7"/>
      <c r="T127" s="7"/>
      <c r="U127" s="7" t="s">
        <v>71</v>
      </c>
      <c r="V127" s="7"/>
      <c r="W127" s="9"/>
      <c r="X127" s="3" t="s">
        <v>20</v>
      </c>
      <c r="Y127" s="8"/>
      <c r="Z127" s="10"/>
    </row>
    <row r="128" spans="1:26" hidden="1">
      <c r="A128" s="11" t="s">
        <v>94</v>
      </c>
      <c r="B128" s="12"/>
      <c r="C128" s="12"/>
      <c r="D128" s="12"/>
      <c r="E128" s="12"/>
      <c r="F128" s="12"/>
      <c r="G128" s="12"/>
      <c r="H128" s="12"/>
      <c r="I128" s="12"/>
      <c r="J128" s="13"/>
      <c r="K128" s="13"/>
      <c r="L128" s="14"/>
      <c r="M128" s="796" t="s">
        <v>2</v>
      </c>
      <c r="N128" s="797"/>
      <c r="O128" s="797"/>
      <c r="P128" s="18" t="s">
        <v>91</v>
      </c>
      <c r="Q128" s="13"/>
      <c r="R128" s="13"/>
      <c r="S128" s="13"/>
      <c r="T128" s="13"/>
      <c r="U128" s="15" t="s">
        <v>71</v>
      </c>
      <c r="V128" s="18"/>
      <c r="W128" s="19"/>
      <c r="X128" s="20"/>
      <c r="Y128" s="18"/>
      <c r="Z128" s="19"/>
    </row>
    <row r="129" spans="1:26" ht="13.5" hidden="1" thickBot="1">
      <c r="A129" s="21" t="s">
        <v>93</v>
      </c>
      <c r="B129" s="22"/>
      <c r="C129" s="22"/>
      <c r="D129" s="22"/>
      <c r="E129" s="22"/>
      <c r="F129" s="22"/>
      <c r="G129" s="22"/>
      <c r="H129" s="22"/>
      <c r="I129" s="22"/>
      <c r="J129" s="23"/>
      <c r="K129" s="23"/>
      <c r="L129" s="24"/>
      <c r="M129" s="791" t="s">
        <v>67</v>
      </c>
      <c r="N129" s="792"/>
      <c r="O129" s="792"/>
      <c r="P129" s="798" t="s">
        <v>69</v>
      </c>
      <c r="Q129" s="792"/>
      <c r="R129" s="792"/>
      <c r="S129" s="792"/>
      <c r="T129" s="27"/>
      <c r="U129" s="28" t="s">
        <v>70</v>
      </c>
      <c r="V129" s="26"/>
      <c r="W129" s="29"/>
      <c r="X129" s="30" t="s">
        <v>29</v>
      </c>
      <c r="Y129" s="26"/>
      <c r="Z129" s="29"/>
    </row>
    <row r="130" spans="1:26" hidden="1">
      <c r="A130" s="31" t="s">
        <v>34</v>
      </c>
      <c r="B130" s="32"/>
      <c r="C130" s="32"/>
      <c r="D130" s="32"/>
      <c r="E130" s="32"/>
      <c r="F130" s="32"/>
      <c r="G130" s="32"/>
      <c r="H130" s="32"/>
      <c r="I130" s="32"/>
      <c r="J130" s="33"/>
      <c r="K130" s="33"/>
      <c r="L130" s="34"/>
      <c r="M130" s="793" t="s">
        <v>36</v>
      </c>
      <c r="N130" s="794"/>
      <c r="O130" s="794"/>
      <c r="P130" s="5" t="s">
        <v>64</v>
      </c>
      <c r="Q130" s="7"/>
      <c r="R130" s="7"/>
      <c r="S130" s="7"/>
      <c r="T130" s="7"/>
      <c r="U130" s="7"/>
      <c r="V130" s="112"/>
      <c r="W130" s="112"/>
      <c r="X130" s="6"/>
      <c r="Y130" s="6"/>
      <c r="Z130" s="9"/>
    </row>
    <row r="131" spans="1:26" hidden="1">
      <c r="A131" s="37" t="s">
        <v>64</v>
      </c>
      <c r="B131" s="12"/>
      <c r="C131" s="12"/>
      <c r="D131" s="12"/>
      <c r="E131" s="12"/>
      <c r="F131" s="12"/>
      <c r="G131" s="12"/>
      <c r="H131" s="12"/>
      <c r="I131" s="12"/>
      <c r="J131" s="17"/>
      <c r="K131" s="17"/>
      <c r="L131" s="14"/>
      <c r="M131" s="87"/>
      <c r="N131" s="14"/>
      <c r="O131" s="14"/>
      <c r="P131" s="38" t="s">
        <v>65</v>
      </c>
      <c r="Q131" s="15"/>
      <c r="R131" s="15"/>
      <c r="S131" s="15"/>
      <c r="T131" s="15"/>
      <c r="U131" s="15"/>
      <c r="V131" s="36"/>
      <c r="W131" s="36"/>
      <c r="X131" s="13"/>
      <c r="Y131" s="13"/>
      <c r="Z131" s="57"/>
    </row>
    <row r="132" spans="1:26" hidden="1">
      <c r="A132" s="37" t="s">
        <v>65</v>
      </c>
      <c r="B132" s="12"/>
      <c r="C132" s="12"/>
      <c r="D132" s="12"/>
      <c r="E132" s="12"/>
      <c r="F132" s="12"/>
      <c r="G132" s="12"/>
      <c r="H132" s="12"/>
      <c r="I132" s="12"/>
      <c r="J132" s="17"/>
      <c r="K132" s="17"/>
      <c r="L132" s="14"/>
      <c r="M132" s="113" t="s">
        <v>38</v>
      </c>
      <c r="N132" s="35"/>
      <c r="O132" s="35"/>
      <c r="P132" s="44"/>
      <c r="Q132" s="801"/>
      <c r="R132" s="801"/>
      <c r="S132" s="801"/>
      <c r="T132" s="801"/>
      <c r="U132" s="801"/>
      <c r="V132" s="43"/>
      <c r="W132" s="43" t="s">
        <v>72</v>
      </c>
      <c r="X132" s="43"/>
      <c r="Y132" s="43"/>
      <c r="Z132" s="121"/>
    </row>
    <row r="133" spans="1:26" hidden="1">
      <c r="A133" s="37" t="s">
        <v>66</v>
      </c>
      <c r="B133" s="38"/>
      <c r="C133" s="38"/>
      <c r="D133" s="38"/>
      <c r="E133" s="38"/>
      <c r="F133" s="38"/>
      <c r="G133" s="39"/>
      <c r="H133" s="12"/>
      <c r="I133" s="15"/>
      <c r="J133" s="15"/>
      <c r="K133" s="17"/>
      <c r="L133" s="12"/>
      <c r="M133" s="114" t="s">
        <v>39</v>
      </c>
      <c r="N133" s="15"/>
      <c r="O133" s="15"/>
      <c r="P133" s="12"/>
      <c r="Q133" s="15" t="s">
        <v>40</v>
      </c>
      <c r="R133" s="18"/>
      <c r="S133" s="15"/>
      <c r="T133" s="15"/>
      <c r="U133" s="15"/>
      <c r="V133" s="15"/>
      <c r="W133" s="15"/>
      <c r="X133" s="46"/>
      <c r="Y133" s="46"/>
      <c r="Z133" s="47"/>
    </row>
    <row r="134" spans="1:26" hidden="1">
      <c r="A134" s="37" t="s">
        <v>63</v>
      </c>
      <c r="B134" s="38"/>
      <c r="C134" s="38"/>
      <c r="D134" s="38"/>
      <c r="E134" s="38"/>
      <c r="F134" s="38"/>
      <c r="G134" s="38"/>
      <c r="H134" s="12"/>
      <c r="I134" s="15"/>
      <c r="J134" s="15"/>
      <c r="K134" s="17"/>
      <c r="L134" s="12"/>
      <c r="M134" s="114" t="s">
        <v>37</v>
      </c>
      <c r="N134" s="15"/>
      <c r="O134" s="15"/>
      <c r="P134" s="15"/>
      <c r="Q134" s="15" t="s">
        <v>30</v>
      </c>
      <c r="R134" s="15"/>
      <c r="S134" s="18"/>
      <c r="T134" s="15"/>
      <c r="U134" s="15"/>
      <c r="V134" s="15"/>
      <c r="W134" s="15"/>
      <c r="X134" s="15"/>
      <c r="Y134" s="13"/>
      <c r="Z134" s="57"/>
    </row>
    <row r="135" spans="1:26" hidden="1">
      <c r="A135" s="31" t="s">
        <v>35</v>
      </c>
      <c r="B135" s="42"/>
      <c r="C135" s="42"/>
      <c r="D135" s="42"/>
      <c r="E135" s="42"/>
      <c r="F135" s="42"/>
      <c r="G135" s="42"/>
      <c r="H135" s="32"/>
      <c r="I135" s="43"/>
      <c r="J135" s="33"/>
      <c r="K135" s="33"/>
      <c r="L135" s="118"/>
      <c r="M135" s="18" t="s">
        <v>3</v>
      </c>
      <c r="N135" s="15"/>
      <c r="O135" s="15"/>
      <c r="P135" s="15"/>
      <c r="Q135" s="15" t="s">
        <v>76</v>
      </c>
      <c r="R135" s="15"/>
      <c r="S135" s="15"/>
      <c r="T135" s="15"/>
      <c r="U135" s="15"/>
      <c r="V135" s="15"/>
      <c r="W135" s="15"/>
      <c r="X135" s="18"/>
      <c r="Y135" s="15"/>
      <c r="Z135" s="45"/>
    </row>
    <row r="136" spans="1:26" hidden="1">
      <c r="A136" s="37" t="s">
        <v>62</v>
      </c>
      <c r="B136" s="38"/>
      <c r="C136" s="38"/>
      <c r="D136" s="38"/>
      <c r="E136" s="38"/>
      <c r="F136" s="38"/>
      <c r="G136" s="39"/>
      <c r="H136" s="12"/>
      <c r="I136" s="15"/>
      <c r="J136" s="15"/>
      <c r="K136" s="17"/>
      <c r="L136" s="119"/>
      <c r="M136" s="18" t="s">
        <v>4</v>
      </c>
      <c r="N136" s="16"/>
      <c r="O136" s="16"/>
      <c r="P136" s="18"/>
      <c r="Q136" s="15"/>
      <c r="R136" s="15"/>
      <c r="S136" s="15"/>
      <c r="T136" s="15"/>
      <c r="U136" s="15"/>
      <c r="V136" s="15"/>
      <c r="W136" s="15"/>
      <c r="X136" s="15"/>
      <c r="Y136" s="15"/>
      <c r="Z136" s="45"/>
    </row>
    <row r="137" spans="1:26" hidden="1">
      <c r="A137" s="37" t="s">
        <v>63</v>
      </c>
      <c r="B137" s="38"/>
      <c r="C137" s="38"/>
      <c r="D137" s="38"/>
      <c r="E137" s="38"/>
      <c r="F137" s="38"/>
      <c r="G137" s="38"/>
      <c r="H137" s="12"/>
      <c r="I137" s="15"/>
      <c r="J137" s="15"/>
      <c r="K137" s="17"/>
      <c r="L137" s="115"/>
      <c r="M137" s="18" t="s">
        <v>5</v>
      </c>
      <c r="N137" s="15"/>
      <c r="O137" s="15"/>
      <c r="P137" s="12"/>
      <c r="Q137" s="15" t="s">
        <v>31</v>
      </c>
      <c r="R137" s="18"/>
      <c r="S137" s="15"/>
      <c r="T137" s="15"/>
      <c r="U137" s="15"/>
      <c r="V137" s="15"/>
      <c r="W137" s="15"/>
      <c r="X137" s="15"/>
      <c r="Y137" s="15"/>
      <c r="Z137" s="45"/>
    </row>
    <row r="138" spans="1:26" hidden="1">
      <c r="A138" s="122"/>
      <c r="B138" s="41"/>
      <c r="C138" s="41"/>
      <c r="D138" s="41"/>
      <c r="E138" s="41"/>
      <c r="F138" s="41"/>
      <c r="G138" s="41"/>
      <c r="H138" s="22"/>
      <c r="I138" s="25"/>
      <c r="J138" s="25"/>
      <c r="K138" s="23"/>
      <c r="L138" s="117"/>
      <c r="M138" s="116" t="s">
        <v>68</v>
      </c>
      <c r="N138" s="25"/>
      <c r="O138" s="25"/>
      <c r="P138" s="22"/>
      <c r="Q138" s="25"/>
      <c r="R138" s="116"/>
      <c r="S138" s="25"/>
      <c r="T138" s="25"/>
      <c r="U138" s="25"/>
      <c r="V138" s="25"/>
      <c r="W138" s="25"/>
      <c r="X138" s="25"/>
      <c r="Y138" s="25"/>
      <c r="Z138" s="123"/>
    </row>
    <row r="139" spans="1:26" hidden="1">
      <c r="A139" s="48"/>
      <c r="B139" s="49"/>
      <c r="C139" s="50"/>
      <c r="D139" s="50"/>
      <c r="E139" s="50"/>
      <c r="F139" s="50"/>
      <c r="G139" s="51"/>
      <c r="H139" s="48" t="s">
        <v>81</v>
      </c>
      <c r="I139" s="49"/>
      <c r="J139" s="15"/>
      <c r="K139" s="12"/>
      <c r="L139" s="15"/>
      <c r="M139" s="12"/>
      <c r="N139" s="12"/>
      <c r="O139" s="12"/>
      <c r="P139" s="12"/>
      <c r="Q139" s="12"/>
      <c r="R139" s="56" t="s">
        <v>32</v>
      </c>
      <c r="S139" s="12"/>
      <c r="T139" s="12"/>
      <c r="U139" s="12"/>
      <c r="V139" s="15"/>
      <c r="W139" s="15"/>
      <c r="X139" s="15"/>
      <c r="Y139" s="13"/>
      <c r="Z139" s="57"/>
    </row>
    <row r="140" spans="1:26" hidden="1">
      <c r="A140" s="53"/>
      <c r="B140" s="49"/>
      <c r="C140" s="50"/>
      <c r="D140" s="50"/>
      <c r="E140" s="50"/>
      <c r="F140" s="54"/>
      <c r="G140" s="55"/>
      <c r="H140" s="53" t="s">
        <v>79</v>
      </c>
      <c r="I140" s="49"/>
      <c r="J140" s="15"/>
      <c r="K140" s="12"/>
      <c r="L140" s="15"/>
      <c r="M140" s="12"/>
      <c r="N140" s="12"/>
      <c r="O140" s="12"/>
      <c r="P140" s="12"/>
      <c r="Q140" s="12"/>
      <c r="R140" s="52" t="s">
        <v>73</v>
      </c>
      <c r="S140" s="12"/>
      <c r="T140" s="12"/>
      <c r="U140" s="12"/>
      <c r="V140" s="15"/>
      <c r="W140" s="15"/>
      <c r="X140" s="15"/>
      <c r="Y140" s="13"/>
      <c r="Z140" s="57"/>
    </row>
    <row r="141" spans="1:26" hidden="1">
      <c r="A141" s="53"/>
      <c r="B141" s="12"/>
      <c r="C141" s="54"/>
      <c r="D141" s="54"/>
      <c r="E141" s="54"/>
      <c r="F141" s="12"/>
      <c r="G141" s="58"/>
      <c r="H141" s="53">
        <v>58892</v>
      </c>
      <c r="I141" s="12"/>
      <c r="J141" s="15"/>
      <c r="K141" s="15"/>
      <c r="L141" s="15"/>
      <c r="M141" s="15"/>
      <c r="N141" s="15"/>
      <c r="O141" s="15"/>
      <c r="P141" s="12"/>
      <c r="Q141" s="12"/>
      <c r="R141" s="59" t="s">
        <v>74</v>
      </c>
      <c r="S141" s="15"/>
      <c r="T141" s="15"/>
      <c r="U141" s="15"/>
      <c r="V141" s="15"/>
      <c r="W141" s="15"/>
      <c r="X141" s="15"/>
      <c r="Y141" s="13"/>
      <c r="Z141" s="57"/>
    </row>
    <row r="142" spans="1:26" hidden="1">
      <c r="A142" s="53"/>
      <c r="B142" s="12"/>
      <c r="C142" s="54"/>
      <c r="D142" s="54"/>
      <c r="E142" s="54"/>
      <c r="F142" s="12"/>
      <c r="G142" s="58"/>
      <c r="H142" s="53" t="s">
        <v>80</v>
      </c>
      <c r="I142" s="12"/>
      <c r="J142" s="54"/>
      <c r="K142" s="15"/>
      <c r="L142" s="15"/>
      <c r="M142" s="15"/>
      <c r="N142" s="15"/>
      <c r="O142" s="15"/>
      <c r="P142" s="12"/>
      <c r="Q142" s="12"/>
      <c r="R142" s="52" t="s">
        <v>75</v>
      </c>
      <c r="S142" s="12"/>
      <c r="T142" s="12"/>
      <c r="U142" s="15"/>
      <c r="V142" s="15"/>
      <c r="W142" s="15"/>
      <c r="X142" s="15"/>
      <c r="Y142" s="13"/>
      <c r="Z142" s="57"/>
    </row>
    <row r="143" spans="1:26" hidden="1">
      <c r="A143" s="53"/>
      <c r="B143" s="12"/>
      <c r="C143" s="54"/>
      <c r="D143" s="54"/>
      <c r="E143" s="54"/>
      <c r="F143" s="12"/>
      <c r="G143" s="58"/>
      <c r="H143" s="53" t="s">
        <v>24</v>
      </c>
      <c r="I143" s="60"/>
      <c r="J143" s="61">
        <v>36</v>
      </c>
      <c r="K143" s="61">
        <v>38</v>
      </c>
      <c r="L143" s="61">
        <v>40</v>
      </c>
      <c r="M143" s="61">
        <v>42</v>
      </c>
      <c r="N143" s="61">
        <v>44</v>
      </c>
      <c r="O143" s="61">
        <v>46</v>
      </c>
      <c r="P143" s="62"/>
      <c r="Q143" s="12"/>
      <c r="R143" s="52"/>
      <c r="S143" s="12"/>
      <c r="T143" s="12"/>
      <c r="U143" s="12"/>
      <c r="V143" s="15"/>
      <c r="W143" s="15"/>
      <c r="X143" s="15"/>
      <c r="Y143" s="13"/>
      <c r="Z143" s="57"/>
    </row>
    <row r="144" spans="1:26" hidden="1">
      <c r="A144" s="53"/>
      <c r="B144" s="12"/>
      <c r="C144" s="12"/>
      <c r="D144" s="12"/>
      <c r="E144" s="12"/>
      <c r="F144" s="12"/>
      <c r="G144" s="58"/>
      <c r="H144" s="53" t="s">
        <v>54</v>
      </c>
      <c r="I144" s="60"/>
      <c r="J144" s="61">
        <v>1</v>
      </c>
      <c r="K144" s="61">
        <v>1</v>
      </c>
      <c r="L144" s="61">
        <v>1</v>
      </c>
      <c r="M144" s="61">
        <v>1</v>
      </c>
      <c r="N144" s="61">
        <v>1</v>
      </c>
      <c r="O144" s="61">
        <v>1</v>
      </c>
      <c r="P144" s="62"/>
      <c r="Q144" s="12"/>
      <c r="R144" s="52"/>
      <c r="S144" s="12"/>
      <c r="T144" s="12"/>
      <c r="U144" s="12"/>
      <c r="V144" s="15"/>
      <c r="W144" s="15"/>
      <c r="X144" s="15"/>
      <c r="Y144" s="13"/>
      <c r="Z144" s="57"/>
    </row>
    <row r="145" spans="1:26" hidden="1">
      <c r="A145" s="53"/>
      <c r="B145" s="12"/>
      <c r="C145" s="12"/>
      <c r="D145" s="12"/>
      <c r="E145" s="12"/>
      <c r="F145" s="12"/>
      <c r="G145" s="58"/>
      <c r="H145" s="53" t="s">
        <v>55</v>
      </c>
      <c r="I145" s="60"/>
      <c r="J145" s="61">
        <v>1</v>
      </c>
      <c r="K145" s="61">
        <v>1</v>
      </c>
      <c r="L145" s="63">
        <v>1</v>
      </c>
      <c r="M145" s="61">
        <v>1</v>
      </c>
      <c r="N145" s="61">
        <v>1</v>
      </c>
      <c r="O145" s="61">
        <v>1</v>
      </c>
      <c r="P145" s="63"/>
      <c r="Q145" s="12"/>
      <c r="R145" s="52"/>
      <c r="S145" s="12"/>
      <c r="T145" s="12"/>
      <c r="U145" s="12"/>
      <c r="V145" s="15"/>
      <c r="W145" s="15"/>
      <c r="X145" s="15"/>
      <c r="Y145" s="13"/>
      <c r="Z145" s="57"/>
    </row>
    <row r="146" spans="1:26" hidden="1">
      <c r="A146" s="53"/>
      <c r="B146" s="12"/>
      <c r="C146" s="12"/>
      <c r="D146" s="12"/>
      <c r="E146" s="12"/>
      <c r="F146" s="12"/>
      <c r="G146" s="58"/>
      <c r="H146" s="53" t="s">
        <v>6</v>
      </c>
      <c r="I146" s="60" t="s">
        <v>1</v>
      </c>
      <c r="J146" s="64"/>
      <c r="K146" s="15" t="s">
        <v>17</v>
      </c>
      <c r="L146" s="15"/>
      <c r="M146" s="13"/>
      <c r="N146" s="13"/>
      <c r="O146" s="13"/>
      <c r="P146" s="15"/>
      <c r="Q146" s="12"/>
      <c r="R146" s="52"/>
      <c r="S146" s="12"/>
      <c r="T146" s="12"/>
      <c r="U146" s="12"/>
      <c r="V146" s="15"/>
      <c r="W146" s="15"/>
      <c r="X146" s="15"/>
      <c r="Y146" s="13"/>
      <c r="Z146" s="57"/>
    </row>
    <row r="147" spans="1:26" hidden="1">
      <c r="A147" s="53"/>
      <c r="B147" s="12"/>
      <c r="C147" s="12"/>
      <c r="D147" s="12"/>
      <c r="E147" s="12"/>
      <c r="F147" s="12"/>
      <c r="G147" s="58"/>
      <c r="H147" s="40" t="s">
        <v>7</v>
      </c>
      <c r="I147" s="60" t="s">
        <v>1</v>
      </c>
      <c r="J147" s="65"/>
      <c r="K147" s="15" t="s">
        <v>17</v>
      </c>
      <c r="L147" s="15"/>
      <c r="M147" s="15"/>
      <c r="N147" s="15"/>
      <c r="O147" s="15"/>
      <c r="P147" s="12"/>
      <c r="Q147" s="12"/>
      <c r="R147" s="52"/>
      <c r="S147" s="12"/>
      <c r="T147" s="12"/>
      <c r="U147" s="12"/>
      <c r="V147" s="15"/>
      <c r="W147" s="15"/>
      <c r="X147" s="15"/>
      <c r="Y147" s="13"/>
      <c r="Z147" s="57"/>
    </row>
    <row r="148" spans="1:26" hidden="1">
      <c r="A148" s="53"/>
      <c r="B148" s="12"/>
      <c r="C148" s="12"/>
      <c r="D148" s="12"/>
      <c r="E148" s="12"/>
      <c r="F148" s="12"/>
      <c r="G148" s="58"/>
      <c r="H148" s="40" t="s">
        <v>8</v>
      </c>
      <c r="I148" s="60" t="s">
        <v>1</v>
      </c>
      <c r="J148" s="66"/>
      <c r="K148" s="67"/>
      <c r="L148" s="15"/>
      <c r="M148" s="15"/>
      <c r="N148" s="15"/>
      <c r="O148" s="15"/>
      <c r="P148" s="12"/>
      <c r="Q148" s="12"/>
      <c r="R148" s="68"/>
      <c r="S148" s="25"/>
      <c r="T148" s="25"/>
      <c r="U148" s="25"/>
      <c r="V148" s="25"/>
      <c r="W148" s="25"/>
      <c r="X148" s="25"/>
      <c r="Y148" s="69"/>
      <c r="Z148" s="70"/>
    </row>
    <row r="149" spans="1:26" hidden="1">
      <c r="A149" s="99" t="s">
        <v>48</v>
      </c>
      <c r="B149" s="100" t="s">
        <v>49</v>
      </c>
      <c r="C149" s="100" t="s">
        <v>50</v>
      </c>
      <c r="D149" s="113"/>
      <c r="E149" s="113"/>
      <c r="F149" s="101" t="s">
        <v>52</v>
      </c>
      <c r="G149" s="1075" t="s">
        <v>9</v>
      </c>
      <c r="H149" s="1076" t="s">
        <v>24</v>
      </c>
      <c r="I149" s="1076"/>
      <c r="J149" s="1076"/>
      <c r="K149" s="1076"/>
      <c r="L149" s="1076"/>
      <c r="M149" s="1076"/>
      <c r="N149" s="1076"/>
      <c r="O149" s="1076"/>
      <c r="P149" s="1076"/>
      <c r="Q149" s="1076"/>
      <c r="R149" s="1077"/>
      <c r="S149" s="102" t="s">
        <v>10</v>
      </c>
      <c r="T149" s="1096" t="s">
        <v>25</v>
      </c>
      <c r="U149" s="1096"/>
      <c r="V149" s="1096"/>
      <c r="W149" s="102" t="s">
        <v>11</v>
      </c>
      <c r="X149" s="102" t="s">
        <v>11</v>
      </c>
      <c r="Y149" s="104" t="s">
        <v>16</v>
      </c>
      <c r="Z149" s="105" t="s">
        <v>18</v>
      </c>
    </row>
    <row r="150" spans="1:26" hidden="1">
      <c r="A150" s="106" t="s">
        <v>12</v>
      </c>
      <c r="B150" s="107" t="s">
        <v>12</v>
      </c>
      <c r="C150" s="107" t="s">
        <v>51</v>
      </c>
      <c r="D150" s="127"/>
      <c r="E150" s="127"/>
      <c r="F150" s="101" t="s">
        <v>53</v>
      </c>
      <c r="G150" s="1075"/>
      <c r="H150" s="72">
        <v>36</v>
      </c>
      <c r="I150" s="72">
        <v>38</v>
      </c>
      <c r="J150" s="72">
        <v>40</v>
      </c>
      <c r="K150" s="72">
        <v>42</v>
      </c>
      <c r="L150" s="72">
        <v>44</v>
      </c>
      <c r="M150" s="72">
        <v>46</v>
      </c>
      <c r="N150" s="108"/>
      <c r="O150" s="92"/>
      <c r="P150" s="92"/>
      <c r="Q150" s="92"/>
      <c r="R150" s="92"/>
      <c r="S150" s="103" t="s">
        <v>13</v>
      </c>
      <c r="T150" s="1097"/>
      <c r="U150" s="1097"/>
      <c r="V150" s="1097"/>
      <c r="W150" s="103" t="s">
        <v>14</v>
      </c>
      <c r="X150" s="103" t="s">
        <v>15</v>
      </c>
      <c r="Y150" s="71" t="s">
        <v>17</v>
      </c>
      <c r="Z150" s="109" t="s">
        <v>17</v>
      </c>
    </row>
    <row r="151" spans="1:26" hidden="1">
      <c r="A151" s="1153">
        <v>306105</v>
      </c>
      <c r="B151" s="1118">
        <v>58892</v>
      </c>
      <c r="C151" s="764">
        <v>7</v>
      </c>
      <c r="D151" s="125"/>
      <c r="E151" s="125"/>
      <c r="F151" s="764" t="s">
        <v>78</v>
      </c>
      <c r="G151" s="61" t="s">
        <v>54</v>
      </c>
      <c r="H151" s="61">
        <v>1</v>
      </c>
      <c r="I151" s="61">
        <v>1</v>
      </c>
      <c r="J151" s="61">
        <v>1</v>
      </c>
      <c r="K151" s="61">
        <v>1</v>
      </c>
      <c r="L151" s="61">
        <v>1</v>
      </c>
      <c r="M151" s="61">
        <v>1</v>
      </c>
      <c r="N151" s="63"/>
      <c r="O151" s="61"/>
      <c r="P151" s="61"/>
      <c r="Q151" s="61"/>
      <c r="R151" s="61"/>
      <c r="S151" s="764">
        <f>M151+L151+K151+J151+I151+H151+H152+I152+J152+K152+L152+M152</f>
        <v>12</v>
      </c>
      <c r="T151" s="764">
        <v>89</v>
      </c>
      <c r="U151" s="1116" t="s">
        <v>19</v>
      </c>
      <c r="V151" s="1124">
        <v>303</v>
      </c>
      <c r="W151" s="764">
        <v>215</v>
      </c>
      <c r="X151" s="764">
        <f>W151*S151</f>
        <v>2580</v>
      </c>
      <c r="Y151" s="1126">
        <v>7</v>
      </c>
      <c r="Z151" s="1122">
        <v>7.9</v>
      </c>
    </row>
    <row r="152" spans="1:26" hidden="1">
      <c r="A152" s="1154"/>
      <c r="B152" s="1119"/>
      <c r="C152" s="765"/>
      <c r="D152" s="126"/>
      <c r="E152" s="126"/>
      <c r="F152" s="765"/>
      <c r="G152" s="91" t="s">
        <v>55</v>
      </c>
      <c r="H152" s="61">
        <v>1</v>
      </c>
      <c r="I152" s="61">
        <v>1</v>
      </c>
      <c r="J152" s="63">
        <v>1</v>
      </c>
      <c r="K152" s="61">
        <v>1</v>
      </c>
      <c r="L152" s="61">
        <v>1</v>
      </c>
      <c r="M152" s="61">
        <v>1</v>
      </c>
      <c r="N152" s="72"/>
      <c r="O152" s="72"/>
      <c r="P152" s="72"/>
      <c r="Q152" s="72"/>
      <c r="R152" s="72"/>
      <c r="S152" s="765"/>
      <c r="T152" s="765"/>
      <c r="U152" s="1138"/>
      <c r="V152" s="1125"/>
      <c r="W152" s="765"/>
      <c r="X152" s="765"/>
      <c r="Y152" s="1127"/>
      <c r="Z152" s="1123"/>
    </row>
    <row r="153" spans="1:26" hidden="1">
      <c r="A153" s="124"/>
      <c r="B153" s="111"/>
      <c r="C153" s="77"/>
      <c r="D153" s="77"/>
      <c r="E153" s="77"/>
      <c r="F153" s="77"/>
      <c r="G153" s="77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3"/>
      <c r="V153" s="74"/>
      <c r="W153" s="72"/>
      <c r="X153" s="72"/>
      <c r="Y153" s="75"/>
      <c r="Z153" s="76"/>
    </row>
    <row r="154" spans="1:26" ht="13.5" hidden="1" thickBot="1">
      <c r="A154" s="78"/>
      <c r="B154" s="79"/>
      <c r="C154" s="80"/>
      <c r="D154" s="80"/>
      <c r="E154" s="80"/>
      <c r="F154" s="80"/>
      <c r="G154" s="80"/>
      <c r="H154" s="79"/>
      <c r="I154" s="79"/>
      <c r="J154" s="79"/>
      <c r="K154" s="79"/>
      <c r="L154" s="79"/>
      <c r="M154" s="79"/>
      <c r="N154" s="79"/>
      <c r="O154" s="88"/>
      <c r="P154" s="79"/>
      <c r="Q154" s="79"/>
      <c r="R154" s="79"/>
      <c r="S154" s="79"/>
      <c r="T154" s="79"/>
      <c r="U154" s="79"/>
      <c r="V154" s="79"/>
      <c r="W154" s="88">
        <f>SUM(W151:W153)</f>
        <v>215</v>
      </c>
      <c r="X154" s="88">
        <f>SUM(X151:X153)</f>
        <v>2580</v>
      </c>
      <c r="Y154" s="81">
        <f>SUM(Y151:Y153)</f>
        <v>7</v>
      </c>
      <c r="Z154" s="89">
        <f>SUM(Z151:Z153)</f>
        <v>7.9</v>
      </c>
    </row>
    <row r="155" spans="1:26" hidden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idden="1">
      <c r="A156" s="82" t="s">
        <v>41</v>
      </c>
      <c r="B156" s="82"/>
      <c r="C156" s="90">
        <f>W154</f>
        <v>215</v>
      </c>
      <c r="D156" s="82" t="s">
        <v>44</v>
      </c>
      <c r="E156" s="82"/>
      <c r="F156" s="130" t="s">
        <v>84</v>
      </c>
      <c r="G156" s="130" t="s">
        <v>9</v>
      </c>
      <c r="H156" s="1150" t="s">
        <v>82</v>
      </c>
      <c r="I156" s="1150"/>
      <c r="J156" s="1150"/>
      <c r="K156" s="1150"/>
      <c r="L156" s="1150"/>
      <c r="M156" s="1150"/>
      <c r="N156" s="133"/>
      <c r="O156" s="130" t="s">
        <v>83</v>
      </c>
      <c r="P156" s="1151" t="s">
        <v>51</v>
      </c>
      <c r="Q156" s="1151"/>
      <c r="R156" s="84"/>
      <c r="S156" s="84"/>
      <c r="T156" s="84"/>
      <c r="U156" s="84"/>
      <c r="V156" s="84"/>
      <c r="W156" s="84"/>
      <c r="X156" s="84"/>
      <c r="Y156" s="82"/>
      <c r="Z156" s="82"/>
    </row>
    <row r="157" spans="1:26" hidden="1">
      <c r="A157" s="82" t="s">
        <v>42</v>
      </c>
      <c r="B157" s="82"/>
      <c r="C157" s="120">
        <f>X154</f>
        <v>2580</v>
      </c>
      <c r="D157" s="82" t="s">
        <v>15</v>
      </c>
      <c r="E157" s="82"/>
      <c r="F157" s="128"/>
      <c r="G157" s="128"/>
      <c r="H157" s="72">
        <v>36</v>
      </c>
      <c r="I157" s="72">
        <v>38</v>
      </c>
      <c r="J157" s="72">
        <v>40</v>
      </c>
      <c r="K157" s="72">
        <v>42</v>
      </c>
      <c r="L157" s="72">
        <v>44</v>
      </c>
      <c r="M157" s="72">
        <v>46</v>
      </c>
      <c r="N157" s="61"/>
      <c r="O157" s="128"/>
      <c r="P157" s="1140"/>
      <c r="Q157" s="1140"/>
      <c r="R157" s="84"/>
      <c r="S157" s="84"/>
      <c r="T157" s="84"/>
      <c r="U157" s="84"/>
      <c r="V157" s="84"/>
      <c r="W157" s="84"/>
      <c r="X157" s="84"/>
      <c r="Y157" s="82"/>
      <c r="Z157" s="82"/>
    </row>
    <row r="158" spans="1:26" hidden="1">
      <c r="A158" s="82" t="s">
        <v>21</v>
      </c>
      <c r="B158" s="82"/>
      <c r="C158" s="85">
        <v>1505</v>
      </c>
      <c r="D158" s="82" t="s">
        <v>22</v>
      </c>
      <c r="E158" s="82"/>
      <c r="F158" s="759" t="s">
        <v>78</v>
      </c>
      <c r="G158" s="61" t="s">
        <v>54</v>
      </c>
      <c r="H158" s="61">
        <f>H151*W151</f>
        <v>215</v>
      </c>
      <c r="I158" s="61">
        <f>I151*W151</f>
        <v>215</v>
      </c>
      <c r="J158" s="61">
        <f>J151*W151</f>
        <v>215</v>
      </c>
      <c r="K158" s="61">
        <f>K151*W151</f>
        <v>215</v>
      </c>
      <c r="L158" s="61">
        <f>L151*W151</f>
        <v>215</v>
      </c>
      <c r="M158" s="61">
        <f>M151*W151</f>
        <v>215</v>
      </c>
      <c r="N158" s="61">
        <f>H158+I158+J158+K158+L158+M158</f>
        <v>1290</v>
      </c>
      <c r="O158" s="759">
        <f>N158+N159</f>
        <v>2580</v>
      </c>
      <c r="P158" s="759">
        <v>7</v>
      </c>
      <c r="Q158" s="759"/>
      <c r="R158" s="84"/>
      <c r="S158" s="84"/>
      <c r="T158" s="84"/>
      <c r="U158" s="84"/>
      <c r="V158" s="84"/>
      <c r="W158" s="84"/>
      <c r="X158" s="84"/>
      <c r="Y158" s="82"/>
      <c r="Z158" s="82"/>
    </row>
    <row r="159" spans="1:26" hidden="1">
      <c r="A159" s="82" t="s">
        <v>23</v>
      </c>
      <c r="B159" s="82"/>
      <c r="C159" s="85">
        <v>1698.5</v>
      </c>
      <c r="D159" s="82" t="s">
        <v>22</v>
      </c>
      <c r="E159" s="82"/>
      <c r="F159" s="759"/>
      <c r="G159" s="61" t="s">
        <v>55</v>
      </c>
      <c r="H159" s="61">
        <f>H152*W151</f>
        <v>215</v>
      </c>
      <c r="I159" s="61">
        <f>I152*W151</f>
        <v>215</v>
      </c>
      <c r="J159" s="61">
        <f>J152*W151</f>
        <v>215</v>
      </c>
      <c r="K159" s="61">
        <f>K152*W151</f>
        <v>215</v>
      </c>
      <c r="L159" s="61">
        <f>L152*W151</f>
        <v>215</v>
      </c>
      <c r="M159" s="61">
        <f>M152*W151</f>
        <v>215</v>
      </c>
      <c r="N159" s="61">
        <f>H159+I159+J159+K159+L159+M159</f>
        <v>1290</v>
      </c>
      <c r="O159" s="759"/>
      <c r="P159" s="759"/>
      <c r="Q159" s="759"/>
      <c r="R159" s="84"/>
      <c r="S159" s="84"/>
      <c r="T159" s="84"/>
      <c r="U159" s="84"/>
      <c r="V159" s="84"/>
      <c r="W159" s="84"/>
      <c r="X159" s="84"/>
      <c r="Y159" s="82"/>
      <c r="Z159" s="82"/>
    </row>
    <row r="160" spans="1:26" hidden="1">
      <c r="A160" s="82" t="s">
        <v>43</v>
      </c>
      <c r="B160" s="82"/>
      <c r="C160" s="86">
        <v>6.74</v>
      </c>
      <c r="D160" s="82" t="s">
        <v>45</v>
      </c>
      <c r="E160" s="82"/>
      <c r="F160" s="82"/>
      <c r="G160" s="82"/>
      <c r="H160" s="82"/>
      <c r="I160" s="82"/>
      <c r="J160" s="82"/>
      <c r="K160" s="82"/>
      <c r="L160" s="82"/>
      <c r="M160" s="83"/>
      <c r="N160" s="83"/>
      <c r="O160" s="83"/>
      <c r="P160" s="82"/>
      <c r="Q160" s="84"/>
      <c r="R160" s="84"/>
      <c r="S160" s="84"/>
      <c r="T160" s="84"/>
      <c r="U160" s="84"/>
      <c r="V160" s="84"/>
      <c r="W160" s="84"/>
      <c r="X160" s="84"/>
      <c r="Y160" s="82"/>
      <c r="Z160" s="82"/>
    </row>
    <row r="161" spans="1:26">
      <c r="A161" s="82"/>
      <c r="B161" s="82"/>
      <c r="C161" s="86"/>
      <c r="D161" s="86"/>
      <c r="E161" s="86"/>
      <c r="F161" s="86"/>
      <c r="G161" s="82"/>
      <c r="H161" s="82"/>
      <c r="I161" s="82"/>
      <c r="J161" s="82"/>
      <c r="K161" s="82"/>
      <c r="L161" s="82"/>
      <c r="M161" s="83"/>
      <c r="N161" s="83"/>
      <c r="O161" s="83"/>
      <c r="P161" s="82"/>
      <c r="Q161" s="84"/>
      <c r="R161" s="84"/>
      <c r="S161" s="84"/>
      <c r="T161" s="84"/>
      <c r="U161" s="84"/>
      <c r="V161" s="84"/>
      <c r="W161" s="84"/>
      <c r="X161" s="84"/>
      <c r="Y161" s="82"/>
      <c r="Z161" s="82"/>
    </row>
    <row r="162" spans="1:26">
      <c r="A162" s="82"/>
      <c r="B162" s="82"/>
      <c r="C162" s="86"/>
      <c r="D162" s="86"/>
      <c r="E162" s="86"/>
      <c r="F162" s="86"/>
      <c r="G162" s="82"/>
      <c r="H162" s="82"/>
      <c r="I162" s="82"/>
      <c r="J162" s="82"/>
      <c r="K162" s="82"/>
      <c r="L162" s="82"/>
      <c r="M162" s="83"/>
      <c r="N162" s="83"/>
      <c r="O162" s="83"/>
      <c r="P162" s="82"/>
      <c r="Q162" s="84"/>
      <c r="R162" s="84"/>
      <c r="S162" s="84"/>
      <c r="T162" s="84"/>
      <c r="U162" s="84"/>
      <c r="V162" s="84"/>
      <c r="W162" s="84"/>
      <c r="X162" s="84"/>
      <c r="Y162" s="82"/>
      <c r="Z162" s="82"/>
    </row>
    <row r="163" spans="1:26">
      <c r="A163" s="82"/>
      <c r="B163" s="82"/>
      <c r="C163" s="86"/>
      <c r="D163" s="86"/>
      <c r="E163" s="86"/>
      <c r="F163" s="86"/>
      <c r="G163" s="82"/>
      <c r="H163" s="82"/>
      <c r="I163" s="82"/>
      <c r="J163" s="82"/>
      <c r="K163" s="82"/>
      <c r="L163" s="82"/>
      <c r="M163" s="83"/>
      <c r="N163" s="83"/>
      <c r="O163" s="83"/>
      <c r="P163" s="82"/>
      <c r="Q163" s="84"/>
      <c r="R163" s="84"/>
      <c r="S163" s="84"/>
      <c r="T163" s="84"/>
      <c r="U163" s="84"/>
      <c r="V163" s="84"/>
      <c r="W163" s="84"/>
      <c r="X163" s="84"/>
      <c r="Y163" s="82"/>
      <c r="Z163" s="82"/>
    </row>
  </sheetData>
  <mergeCells count="134">
    <mergeCell ref="P157:Q157"/>
    <mergeCell ref="P91:Q92"/>
    <mergeCell ref="H149:R149"/>
    <mergeCell ref="Q132:U132"/>
    <mergeCell ref="A122:Z122"/>
    <mergeCell ref="E50:E51"/>
    <mergeCell ref="H89:M89"/>
    <mergeCell ref="F158:F159"/>
    <mergeCell ref="O158:O159"/>
    <mergeCell ref="P158:Q159"/>
    <mergeCell ref="A55:Z55"/>
    <mergeCell ref="E52:E53"/>
    <mergeCell ref="H156:M156"/>
    <mergeCell ref="P156:Q156"/>
    <mergeCell ref="P90:Q90"/>
    <mergeCell ref="F91:F92"/>
    <mergeCell ref="O91:O92"/>
    <mergeCell ref="O50:O51"/>
    <mergeCell ref="P52:Q53"/>
    <mergeCell ref="F52:F53"/>
    <mergeCell ref="F50:F51"/>
    <mergeCell ref="P89:Q89"/>
    <mergeCell ref="A56:Z56"/>
    <mergeCell ref="Q65:U65"/>
    <mergeCell ref="Z84:Z85"/>
    <mergeCell ref="S84:S85"/>
    <mergeCell ref="G82:G83"/>
    <mergeCell ref="H82:R82"/>
    <mergeCell ref="T82:V83"/>
    <mergeCell ref="Y84:Y85"/>
    <mergeCell ref="A84:A85"/>
    <mergeCell ref="Q10:U10"/>
    <mergeCell ref="C29:C30"/>
    <mergeCell ref="S29:S30"/>
    <mergeCell ref="T29:T30"/>
    <mergeCell ref="T27:V28"/>
    <mergeCell ref="U29:U30"/>
    <mergeCell ref="G27:G28"/>
    <mergeCell ref="H27:R27"/>
    <mergeCell ref="D29:D30"/>
    <mergeCell ref="F29:F30"/>
    <mergeCell ref="Z29:Z30"/>
    <mergeCell ref="V29:V30"/>
    <mergeCell ref="W29:W30"/>
    <mergeCell ref="X29:X30"/>
    <mergeCell ref="Y29:Y30"/>
    <mergeCell ref="M61:O61"/>
    <mergeCell ref="P42:Q43"/>
    <mergeCell ref="P50:Q51"/>
    <mergeCell ref="O46:O47"/>
    <mergeCell ref="O48:O49"/>
    <mergeCell ref="P46:Q47"/>
    <mergeCell ref="O40:O41"/>
    <mergeCell ref="A1:Z1"/>
    <mergeCell ref="A2:Z2"/>
    <mergeCell ref="M7:O7"/>
    <mergeCell ref="M8:O8"/>
    <mergeCell ref="A3:Z3"/>
    <mergeCell ref="M6:O6"/>
    <mergeCell ref="P7:S7"/>
    <mergeCell ref="A4:X4"/>
    <mergeCell ref="M5:O5"/>
    <mergeCell ref="E29:E30"/>
    <mergeCell ref="A29:A31"/>
    <mergeCell ref="B29:B31"/>
    <mergeCell ref="A32:A34"/>
    <mergeCell ref="B32:B34"/>
    <mergeCell ref="C32:C33"/>
    <mergeCell ref="D32:D33"/>
    <mergeCell ref="E32:E33"/>
    <mergeCell ref="F32:F33"/>
    <mergeCell ref="H38:J38"/>
    <mergeCell ref="E46:E47"/>
    <mergeCell ref="F48:F49"/>
    <mergeCell ref="F46:F47"/>
    <mergeCell ref="F44:F45"/>
    <mergeCell ref="F40:F41"/>
    <mergeCell ref="E40:E41"/>
    <mergeCell ref="Y32:Y33"/>
    <mergeCell ref="Z32:Z33"/>
    <mergeCell ref="U32:U33"/>
    <mergeCell ref="V32:V33"/>
    <mergeCell ref="W32:W33"/>
    <mergeCell ref="X32:X33"/>
    <mergeCell ref="P40:Q41"/>
    <mergeCell ref="S32:S33"/>
    <mergeCell ref="T32:T33"/>
    <mergeCell ref="P48:Q49"/>
    <mergeCell ref="B84:B85"/>
    <mergeCell ref="W84:W85"/>
    <mergeCell ref="X84:X85"/>
    <mergeCell ref="C84:C85"/>
    <mergeCell ref="F84:F85"/>
    <mergeCell ref="T84:T85"/>
    <mergeCell ref="U84:U85"/>
    <mergeCell ref="V84:V85"/>
    <mergeCell ref="P39:Q39"/>
    <mergeCell ref="M62:O62"/>
    <mergeCell ref="P62:S62"/>
    <mergeCell ref="M63:O63"/>
    <mergeCell ref="A57:Z57"/>
    <mergeCell ref="A59:X59"/>
    <mergeCell ref="M60:O60"/>
    <mergeCell ref="O44:O45"/>
    <mergeCell ref="O52:O53"/>
    <mergeCell ref="P44:Q45"/>
    <mergeCell ref="E48:E49"/>
    <mergeCell ref="E42:E43"/>
    <mergeCell ref="F42:F43"/>
    <mergeCell ref="O42:O43"/>
    <mergeCell ref="E44:E45"/>
    <mergeCell ref="P54:Q54"/>
    <mergeCell ref="A123:Z123"/>
    <mergeCell ref="A124:Z124"/>
    <mergeCell ref="A126:X126"/>
    <mergeCell ref="G149:G150"/>
    <mergeCell ref="T149:V150"/>
    <mergeCell ref="M127:O127"/>
    <mergeCell ref="M128:O128"/>
    <mergeCell ref="M129:O129"/>
    <mergeCell ref="Z151:Z152"/>
    <mergeCell ref="Y151:Y152"/>
    <mergeCell ref="P129:S129"/>
    <mergeCell ref="S151:S152"/>
    <mergeCell ref="T151:T152"/>
    <mergeCell ref="M130:O130"/>
    <mergeCell ref="B151:B152"/>
    <mergeCell ref="A151:A152"/>
    <mergeCell ref="U151:U152"/>
    <mergeCell ref="V151:V152"/>
    <mergeCell ref="W151:W152"/>
    <mergeCell ref="X151:X152"/>
    <mergeCell ref="C151:C152"/>
    <mergeCell ref="F151:F152"/>
  </mergeCells>
  <phoneticPr fontId="0" type="noConversion"/>
  <pageMargins left="0.55000000000000004" right="0.37" top="0.37" bottom="0.37" header="0.32" footer="0.34"/>
  <pageSetup scale="6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72"/>
  <sheetViews>
    <sheetView topLeftCell="B43" zoomScaleNormal="100" workbookViewId="0">
      <selection activeCell="G52" sqref="G52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8" customWidth="1"/>
    <col min="6" max="6" width="9.7109375" customWidth="1"/>
    <col min="7" max="7" width="12" customWidth="1"/>
    <col min="8" max="10" width="8.140625" customWidth="1"/>
    <col min="11" max="11" width="7.85546875" customWidth="1"/>
    <col min="12" max="12" width="7.7109375" customWidth="1"/>
    <col min="13" max="13" width="7.5703125" customWidth="1"/>
    <col min="14" max="14" width="7.42578125" customWidth="1"/>
    <col min="15" max="15" width="14" customWidth="1"/>
    <col min="16" max="16" width="4.42578125" customWidth="1"/>
    <col min="18" max="18" width="3.7109375" customWidth="1"/>
    <col min="19" max="19" width="7.7109375" customWidth="1"/>
    <col min="20" max="20" width="5.85546875" customWidth="1"/>
    <col min="21" max="21" width="5.140625" customWidth="1"/>
    <col min="22" max="22" width="6.28515625" customWidth="1"/>
    <col min="23" max="23" width="8.28515625" customWidth="1"/>
    <col min="24" max="24" width="8.42578125" customWidth="1"/>
    <col min="25" max="25" width="8.85546875" customWidth="1"/>
    <col min="26" max="26" width="8.7109375" customWidth="1"/>
  </cols>
  <sheetData>
    <row r="1" spans="1:26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</row>
    <row r="2" spans="1:26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</row>
    <row r="3" spans="1:26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spans="1:26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1149"/>
      <c r="Y4" s="2"/>
      <c r="Z4" s="2"/>
    </row>
    <row r="5" spans="1:26" ht="13.5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794"/>
      <c r="P5" s="8"/>
      <c r="Q5" s="5"/>
      <c r="R5" s="7"/>
      <c r="S5" s="7"/>
      <c r="T5" s="7"/>
      <c r="U5" s="7" t="s">
        <v>98</v>
      </c>
      <c r="V5" s="7"/>
      <c r="W5" s="9"/>
      <c r="X5" s="3" t="s">
        <v>20</v>
      </c>
      <c r="Y5" s="8"/>
      <c r="Z5" s="10"/>
    </row>
    <row r="6" spans="1:26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797"/>
      <c r="P6" s="18"/>
      <c r="Q6" s="13"/>
      <c r="R6" s="13"/>
      <c r="S6" s="13"/>
      <c r="T6" s="13"/>
      <c r="U6" s="7" t="s">
        <v>98</v>
      </c>
      <c r="V6" s="7"/>
      <c r="W6" s="19"/>
      <c r="X6" s="20"/>
      <c r="Y6" s="18"/>
      <c r="Z6" s="19"/>
    </row>
    <row r="7" spans="1:26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2"/>
      <c r="P7" s="798"/>
      <c r="Q7" s="792"/>
      <c r="R7" s="792"/>
      <c r="S7" s="792"/>
      <c r="T7" s="27"/>
      <c r="U7" s="7" t="s">
        <v>98</v>
      </c>
      <c r="V7" s="7"/>
      <c r="W7" s="29"/>
      <c r="X7" s="30" t="s">
        <v>29</v>
      </c>
      <c r="Y7" s="26" t="s">
        <v>110</v>
      </c>
      <c r="Z7" s="29"/>
    </row>
    <row r="8" spans="1:26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794"/>
      <c r="P8" s="5" t="s">
        <v>64</v>
      </c>
      <c r="Q8" s="7"/>
      <c r="R8" s="7"/>
      <c r="S8" s="7"/>
      <c r="T8" s="7"/>
      <c r="U8" s="7"/>
      <c r="V8" s="112"/>
      <c r="W8" s="112"/>
      <c r="X8" s="6"/>
      <c r="Y8" s="6"/>
      <c r="Z8" s="9"/>
    </row>
    <row r="9" spans="1:26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14"/>
      <c r="P9" s="38" t="s">
        <v>65</v>
      </c>
      <c r="Q9" s="15"/>
      <c r="R9" s="15"/>
      <c r="S9" s="15"/>
      <c r="T9" s="15"/>
      <c r="U9" s="15"/>
      <c r="V9" s="36"/>
      <c r="W9" s="36"/>
      <c r="X9" s="13"/>
      <c r="Y9" s="13"/>
      <c r="Z9" s="57"/>
    </row>
    <row r="10" spans="1:26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35"/>
      <c r="P10" s="44"/>
      <c r="Q10" s="801"/>
      <c r="R10" s="801"/>
      <c r="S10" s="801"/>
      <c r="T10" s="801"/>
      <c r="U10" s="801"/>
      <c r="V10" s="43"/>
      <c r="W10" s="43" t="s">
        <v>100</v>
      </c>
      <c r="X10" s="43"/>
      <c r="Y10" s="43"/>
      <c r="Z10" s="121"/>
    </row>
    <row r="11" spans="1:26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5"/>
      <c r="P11" s="12"/>
      <c r="Q11" s="15" t="s">
        <v>40</v>
      </c>
      <c r="R11" s="18"/>
      <c r="S11" s="15"/>
      <c r="T11" s="15"/>
      <c r="U11" s="15"/>
      <c r="V11" s="15"/>
      <c r="W11" s="15"/>
      <c r="X11" s="46"/>
      <c r="Y11" s="46"/>
      <c r="Z11" s="47"/>
    </row>
    <row r="12" spans="1:26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/>
      <c r="Q12" s="15" t="s">
        <v>30</v>
      </c>
      <c r="R12" s="15"/>
      <c r="S12" s="18"/>
      <c r="T12" s="15"/>
      <c r="U12" s="15"/>
      <c r="V12" s="15"/>
      <c r="W12" s="15"/>
      <c r="X12" s="15"/>
      <c r="Y12" s="13"/>
      <c r="Z12" s="57"/>
    </row>
    <row r="13" spans="1:26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/>
      <c r="Q13" s="15" t="s">
        <v>76</v>
      </c>
      <c r="R13" s="15"/>
      <c r="S13" s="15"/>
      <c r="T13" s="15"/>
      <c r="U13" s="15"/>
      <c r="V13" s="15"/>
      <c r="W13" s="15"/>
      <c r="X13" s="18"/>
      <c r="Y13" s="15"/>
      <c r="Z13" s="45"/>
    </row>
    <row r="14" spans="1:26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6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45"/>
    </row>
    <row r="15" spans="1:26">
      <c r="A15" s="37" t="s">
        <v>63</v>
      </c>
      <c r="B15" s="38"/>
      <c r="C15" s="38"/>
      <c r="D15" s="38"/>
      <c r="E15" s="38"/>
      <c r="F15" s="38"/>
      <c r="G15" s="38"/>
      <c r="H15" s="12"/>
      <c r="I15" s="15"/>
      <c r="J15" s="15"/>
      <c r="K15" s="17"/>
      <c r="L15" s="115"/>
      <c r="M15" s="18" t="s">
        <v>5</v>
      </c>
      <c r="N15" s="15"/>
      <c r="O15" s="15"/>
      <c r="P15" s="12"/>
      <c r="Q15" s="15" t="s">
        <v>31</v>
      </c>
      <c r="R15" s="18"/>
      <c r="S15" s="15"/>
      <c r="T15" s="15"/>
      <c r="U15" s="15"/>
      <c r="V15" s="15"/>
      <c r="W15" s="15"/>
      <c r="X15" s="15"/>
      <c r="Y15" s="15"/>
      <c r="Z15" s="45"/>
    </row>
    <row r="16" spans="1:26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5"/>
      <c r="P16" s="22"/>
      <c r="Q16" s="25"/>
      <c r="R16" s="116"/>
      <c r="S16" s="25"/>
      <c r="T16" s="25"/>
      <c r="U16" s="25"/>
      <c r="V16" s="25"/>
      <c r="W16" s="25"/>
      <c r="X16" s="25"/>
      <c r="Y16" s="25"/>
      <c r="Z16" s="123"/>
    </row>
    <row r="17" spans="1:26">
      <c r="A17" s="48"/>
      <c r="B17" s="49"/>
      <c r="C17" s="50"/>
      <c r="D17" s="50"/>
      <c r="E17" s="50"/>
      <c r="F17" s="50"/>
      <c r="G17" s="51"/>
      <c r="H17" s="48" t="s">
        <v>81</v>
      </c>
      <c r="I17" s="49"/>
      <c r="J17" s="15"/>
      <c r="K17" s="12"/>
      <c r="L17" s="15"/>
      <c r="M17" s="12"/>
      <c r="N17" s="12"/>
      <c r="O17" s="12"/>
      <c r="P17" s="12"/>
      <c r="Q17" s="12"/>
      <c r="R17" s="56" t="s">
        <v>32</v>
      </c>
      <c r="S17" s="12"/>
      <c r="T17" s="12"/>
      <c r="U17" s="12"/>
      <c r="V17" s="15"/>
      <c r="W17" s="15"/>
      <c r="X17" s="15"/>
      <c r="Y17" s="13"/>
      <c r="Z17" s="57"/>
    </row>
    <row r="18" spans="1:26">
      <c r="A18" s="53"/>
      <c r="B18" s="49"/>
      <c r="C18" s="50"/>
      <c r="D18" s="50"/>
      <c r="E18" s="50"/>
      <c r="F18" s="54"/>
      <c r="G18" s="55"/>
      <c r="H18" s="53" t="s">
        <v>79</v>
      </c>
      <c r="I18" s="49"/>
      <c r="J18" s="15"/>
      <c r="K18" s="12"/>
      <c r="L18" s="15"/>
      <c r="M18" s="12"/>
      <c r="N18" s="12"/>
      <c r="O18" s="12"/>
      <c r="P18" s="12"/>
      <c r="Q18" s="12"/>
      <c r="R18" s="52" t="s">
        <v>99</v>
      </c>
      <c r="S18" s="12"/>
      <c r="T18" s="12"/>
      <c r="U18" s="12"/>
      <c r="V18" s="15"/>
      <c r="W18" s="15"/>
      <c r="X18" s="15"/>
      <c r="Y18" s="13"/>
      <c r="Z18" s="57"/>
    </row>
    <row r="19" spans="1:26">
      <c r="A19" s="53"/>
      <c r="B19" s="12"/>
      <c r="C19" s="54"/>
      <c r="D19" s="54"/>
      <c r="E19" s="54"/>
      <c r="F19" s="12"/>
      <c r="G19" s="58"/>
      <c r="H19" s="53">
        <v>64294</v>
      </c>
      <c r="I19" s="12"/>
      <c r="J19" s="15"/>
      <c r="K19" s="15"/>
      <c r="L19" s="15"/>
      <c r="M19" s="15"/>
      <c r="N19" s="15"/>
      <c r="O19" s="15"/>
      <c r="P19" s="12"/>
      <c r="Q19" s="12"/>
      <c r="R19" s="59" t="s">
        <v>101</v>
      </c>
      <c r="S19" s="15"/>
      <c r="T19" s="15"/>
      <c r="U19" s="15"/>
      <c r="V19" s="15"/>
      <c r="W19" s="15"/>
      <c r="X19" s="15"/>
      <c r="Y19" s="13"/>
      <c r="Z19" s="57"/>
    </row>
    <row r="20" spans="1:26">
      <c r="A20" s="53"/>
      <c r="B20" s="12"/>
      <c r="C20" s="54"/>
      <c r="D20" s="54"/>
      <c r="E20" s="54"/>
      <c r="F20" s="12"/>
      <c r="G20" s="58"/>
      <c r="H20" s="53" t="s">
        <v>80</v>
      </c>
      <c r="I20" s="12"/>
      <c r="J20" s="54"/>
      <c r="K20" s="15"/>
      <c r="L20" s="15"/>
      <c r="M20" s="15"/>
      <c r="N20" s="15"/>
      <c r="O20" s="15"/>
      <c r="P20" s="12"/>
      <c r="Q20" s="12"/>
      <c r="R20" s="52" t="s">
        <v>102</v>
      </c>
      <c r="S20" s="12"/>
      <c r="T20" s="12"/>
      <c r="U20" s="15"/>
      <c r="V20" s="15"/>
      <c r="W20" s="15"/>
      <c r="X20" s="15"/>
      <c r="Y20" s="13"/>
      <c r="Z20" s="57"/>
    </row>
    <row r="21" spans="1:26">
      <c r="A21" s="53"/>
      <c r="B21" s="12"/>
      <c r="C21" s="54"/>
      <c r="D21" s="54"/>
      <c r="E21" s="54"/>
      <c r="F21" s="12"/>
      <c r="G21" s="58"/>
      <c r="H21" s="53" t="s">
        <v>24</v>
      </c>
      <c r="I21" s="60"/>
      <c r="J21" s="61">
        <v>36</v>
      </c>
      <c r="K21" s="61">
        <v>38</v>
      </c>
      <c r="L21" s="61">
        <v>40</v>
      </c>
      <c r="M21" s="61">
        <v>42</v>
      </c>
      <c r="N21" s="61">
        <v>44</v>
      </c>
      <c r="O21" s="61">
        <v>46</v>
      </c>
      <c r="P21" s="62"/>
      <c r="Q21" s="12"/>
      <c r="R21" s="52"/>
      <c r="S21" s="12"/>
      <c r="T21" s="12"/>
      <c r="U21" s="12"/>
      <c r="V21" s="15"/>
      <c r="W21" s="15"/>
      <c r="X21" s="15"/>
      <c r="Y21" s="13"/>
      <c r="Z21" s="57"/>
    </row>
    <row r="22" spans="1:26">
      <c r="A22" s="53"/>
      <c r="B22" s="12"/>
      <c r="C22" s="12"/>
      <c r="D22" s="12"/>
      <c r="E22" s="12"/>
      <c r="F22" s="12"/>
      <c r="G22" s="58"/>
      <c r="H22" s="53" t="s">
        <v>103</v>
      </c>
      <c r="I22" s="60"/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2"/>
      <c r="Q22" s="12"/>
      <c r="R22" s="52"/>
      <c r="S22" s="12"/>
      <c r="T22" s="12"/>
      <c r="U22" s="12"/>
      <c r="V22" s="15"/>
      <c r="W22" s="15"/>
      <c r="X22" s="15"/>
      <c r="Y22" s="13"/>
      <c r="Z22" s="57"/>
    </row>
    <row r="23" spans="1:26">
      <c r="A23" s="53"/>
      <c r="B23" s="12"/>
      <c r="C23" s="12"/>
      <c r="D23" s="12"/>
      <c r="E23" s="12"/>
      <c r="F23" s="12"/>
      <c r="G23" s="58"/>
      <c r="H23" s="53" t="s">
        <v>104</v>
      </c>
      <c r="I23" s="60"/>
      <c r="J23" s="61">
        <v>1</v>
      </c>
      <c r="K23" s="61">
        <v>1</v>
      </c>
      <c r="L23" s="63">
        <v>1</v>
      </c>
      <c r="M23" s="61">
        <v>1</v>
      </c>
      <c r="N23" s="61">
        <v>1</v>
      </c>
      <c r="O23" s="61">
        <v>1</v>
      </c>
      <c r="P23" s="63"/>
      <c r="Q23" s="12"/>
      <c r="R23" s="52"/>
      <c r="S23" s="12"/>
      <c r="T23" s="12"/>
      <c r="U23" s="12"/>
      <c r="V23" s="15"/>
      <c r="W23" s="15"/>
      <c r="X23" s="15"/>
      <c r="Y23" s="13"/>
      <c r="Z23" s="57"/>
    </row>
    <row r="24" spans="1:26">
      <c r="A24" s="53"/>
      <c r="B24" s="12"/>
      <c r="C24" s="12"/>
      <c r="D24" s="12"/>
      <c r="E24" s="12"/>
      <c r="F24" s="12"/>
      <c r="G24" s="58"/>
      <c r="H24" s="53" t="s">
        <v>6</v>
      </c>
      <c r="I24" s="60" t="s">
        <v>1</v>
      </c>
      <c r="J24" s="64">
        <v>8</v>
      </c>
      <c r="K24" s="15" t="s">
        <v>17</v>
      </c>
      <c r="L24" s="15"/>
      <c r="M24" s="13"/>
      <c r="N24" s="13"/>
      <c r="O24" s="13"/>
      <c r="P24" s="15"/>
      <c r="Q24" s="12"/>
      <c r="R24" s="52"/>
      <c r="S24" s="12"/>
      <c r="T24" s="12"/>
      <c r="U24" s="12"/>
      <c r="V24" s="15"/>
      <c r="W24" s="15"/>
      <c r="X24" s="15"/>
      <c r="Y24" s="13"/>
      <c r="Z24" s="57"/>
    </row>
    <row r="25" spans="1:26">
      <c r="A25" s="53"/>
      <c r="B25" s="12"/>
      <c r="C25" s="12"/>
      <c r="D25" s="12"/>
      <c r="E25" s="12"/>
      <c r="F25" s="12"/>
      <c r="G25" s="58"/>
      <c r="H25" s="40" t="s">
        <v>7</v>
      </c>
      <c r="I25" s="60" t="s">
        <v>1</v>
      </c>
      <c r="J25" s="65">
        <v>6.5</v>
      </c>
      <c r="K25" s="15" t="s">
        <v>17</v>
      </c>
      <c r="L25" s="15"/>
      <c r="M25" s="15"/>
      <c r="N25" s="15"/>
      <c r="O25" s="15"/>
      <c r="P25" s="12"/>
      <c r="Q25" s="12"/>
      <c r="R25" s="52"/>
      <c r="S25" s="12"/>
      <c r="T25" s="12"/>
      <c r="U25" s="12"/>
      <c r="V25" s="15"/>
      <c r="W25" s="15"/>
      <c r="X25" s="15"/>
      <c r="Y25" s="13"/>
      <c r="Z25" s="57"/>
    </row>
    <row r="26" spans="1:26">
      <c r="A26" s="53"/>
      <c r="B26" s="12"/>
      <c r="C26" s="12"/>
      <c r="D26" s="12"/>
      <c r="E26" s="12"/>
      <c r="F26" s="12"/>
      <c r="G26" s="58"/>
      <c r="H26" s="40" t="s">
        <v>8</v>
      </c>
      <c r="I26" s="60" t="s">
        <v>1</v>
      </c>
      <c r="J26" s="66" t="s">
        <v>109</v>
      </c>
      <c r="K26" s="67"/>
      <c r="L26" s="15"/>
      <c r="M26" s="15"/>
      <c r="N26" s="15"/>
      <c r="O26" s="15"/>
      <c r="P26" s="12"/>
      <c r="Q26" s="12"/>
      <c r="R26" s="68"/>
      <c r="S26" s="25"/>
      <c r="T26" s="25"/>
      <c r="U26" s="25"/>
      <c r="V26" s="25"/>
      <c r="W26" s="25"/>
      <c r="X26" s="25"/>
      <c r="Y26" s="69"/>
      <c r="Z26" s="70"/>
    </row>
    <row r="27" spans="1:26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1"/>
      <c r="G27" s="1075" t="s">
        <v>9</v>
      </c>
      <c r="H27" s="1076" t="s">
        <v>24</v>
      </c>
      <c r="I27" s="1076"/>
      <c r="J27" s="1076"/>
      <c r="K27" s="1076"/>
      <c r="L27" s="1076"/>
      <c r="M27" s="1076"/>
      <c r="N27" s="1076"/>
      <c r="O27" s="1076"/>
      <c r="P27" s="1076"/>
      <c r="Q27" s="1076"/>
      <c r="R27" s="1077"/>
      <c r="S27" s="102" t="s">
        <v>10</v>
      </c>
      <c r="T27" s="1096" t="s">
        <v>25</v>
      </c>
      <c r="U27" s="1096"/>
      <c r="V27" s="1096"/>
      <c r="W27" s="102" t="s">
        <v>11</v>
      </c>
      <c r="X27" s="102" t="s">
        <v>11</v>
      </c>
      <c r="Y27" s="104" t="s">
        <v>16</v>
      </c>
      <c r="Z27" s="105" t="s">
        <v>18</v>
      </c>
    </row>
    <row r="28" spans="1:26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1"/>
      <c r="G28" s="1075"/>
      <c r="H28" s="72">
        <v>36</v>
      </c>
      <c r="I28" s="72">
        <v>38</v>
      </c>
      <c r="J28" s="72">
        <v>40</v>
      </c>
      <c r="K28" s="72">
        <v>42</v>
      </c>
      <c r="L28" s="72">
        <v>44</v>
      </c>
      <c r="M28" s="72">
        <v>46</v>
      </c>
      <c r="N28" s="108"/>
      <c r="O28" s="92"/>
      <c r="P28" s="92"/>
      <c r="Q28" s="92"/>
      <c r="R28" s="92"/>
      <c r="S28" s="103" t="s">
        <v>13</v>
      </c>
      <c r="T28" s="1097"/>
      <c r="U28" s="1097"/>
      <c r="V28" s="1097"/>
      <c r="W28" s="103" t="s">
        <v>14</v>
      </c>
      <c r="X28" s="103" t="s">
        <v>15</v>
      </c>
      <c r="Y28" s="71" t="s">
        <v>17</v>
      </c>
      <c r="Z28" s="109" t="s">
        <v>17</v>
      </c>
    </row>
    <row r="29" spans="1:26">
      <c r="A29" s="1158" t="s">
        <v>105</v>
      </c>
      <c r="B29" s="1118">
        <v>64294</v>
      </c>
      <c r="C29" s="764">
        <v>2</v>
      </c>
      <c r="D29" s="764" t="s">
        <v>57</v>
      </c>
      <c r="E29" s="125"/>
      <c r="F29" s="764"/>
      <c r="G29" s="61" t="s">
        <v>107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3"/>
      <c r="O29" s="61"/>
      <c r="P29" s="61"/>
      <c r="Q29" s="61"/>
      <c r="R29" s="61"/>
      <c r="S29" s="764">
        <f>M29+L29+K29+J29+I29+H29+H30+I30+J30+K30+L30+M30</f>
        <v>12</v>
      </c>
      <c r="T29" s="764">
        <v>1</v>
      </c>
      <c r="U29" s="1116" t="s">
        <v>19</v>
      </c>
      <c r="V29" s="1124">
        <v>458</v>
      </c>
      <c r="W29" s="764">
        <v>458</v>
      </c>
      <c r="X29" s="764">
        <f>W29*S29</f>
        <v>5496</v>
      </c>
      <c r="Y29" s="1126">
        <v>6.5</v>
      </c>
      <c r="Z29" s="1122">
        <v>8</v>
      </c>
    </row>
    <row r="30" spans="1:26">
      <c r="A30" s="1154"/>
      <c r="B30" s="1119"/>
      <c r="C30" s="765"/>
      <c r="D30" s="765"/>
      <c r="E30" s="126"/>
      <c r="F30" s="765"/>
      <c r="G30" s="91" t="s">
        <v>108</v>
      </c>
      <c r="H30" s="61">
        <v>1</v>
      </c>
      <c r="I30" s="61">
        <v>1</v>
      </c>
      <c r="J30" s="63">
        <v>1</v>
      </c>
      <c r="K30" s="61">
        <v>1</v>
      </c>
      <c r="L30" s="61">
        <v>1</v>
      </c>
      <c r="M30" s="61">
        <v>1</v>
      </c>
      <c r="N30" s="72"/>
      <c r="O30" s="72"/>
      <c r="P30" s="72"/>
      <c r="Q30" s="72"/>
      <c r="R30" s="72"/>
      <c r="S30" s="765"/>
      <c r="T30" s="765"/>
      <c r="U30" s="1138"/>
      <c r="V30" s="1125"/>
      <c r="W30" s="765"/>
      <c r="X30" s="765"/>
      <c r="Y30" s="1127"/>
      <c r="Z30" s="1123"/>
    </row>
    <row r="31" spans="1:26">
      <c r="A31" s="1154"/>
      <c r="B31" s="1119"/>
      <c r="C31" s="77"/>
      <c r="D31" s="77"/>
      <c r="E31" s="77"/>
      <c r="F31" s="77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4"/>
      <c r="W31" s="72"/>
      <c r="X31" s="72"/>
      <c r="Y31" s="75"/>
      <c r="Z31" s="76"/>
    </row>
    <row r="32" spans="1:26">
      <c r="A32" s="1154"/>
      <c r="B32" s="1119"/>
      <c r="C32" s="764">
        <v>3</v>
      </c>
      <c r="D32" s="764" t="s">
        <v>85</v>
      </c>
      <c r="E32" s="125"/>
      <c r="F32" s="764"/>
      <c r="G32" s="61" t="s">
        <v>107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1">
        <v>1</v>
      </c>
      <c r="N32" s="63"/>
      <c r="O32" s="61"/>
      <c r="P32" s="61"/>
      <c r="Q32" s="61"/>
      <c r="R32" s="61"/>
      <c r="S32" s="764">
        <f>M32+L32+K32+J32+I32+H32+H33+I33+J33+K33+L33+M33</f>
        <v>12</v>
      </c>
      <c r="T32" s="764">
        <v>459</v>
      </c>
      <c r="U32" s="1116" t="s">
        <v>19</v>
      </c>
      <c r="V32" s="1124">
        <v>560</v>
      </c>
      <c r="W32" s="764">
        <v>102</v>
      </c>
      <c r="X32" s="764">
        <f>W32*S32</f>
        <v>1224</v>
      </c>
      <c r="Y32" s="1126">
        <v>6.5</v>
      </c>
      <c r="Z32" s="1122">
        <v>8</v>
      </c>
    </row>
    <row r="33" spans="1:26">
      <c r="A33" s="1154"/>
      <c r="B33" s="1119"/>
      <c r="C33" s="765"/>
      <c r="D33" s="765"/>
      <c r="E33" s="126"/>
      <c r="F33" s="765"/>
      <c r="G33" s="91" t="s">
        <v>108</v>
      </c>
      <c r="H33" s="61">
        <v>1</v>
      </c>
      <c r="I33" s="61">
        <v>1</v>
      </c>
      <c r="J33" s="63">
        <v>1</v>
      </c>
      <c r="K33" s="61">
        <v>1</v>
      </c>
      <c r="L33" s="61">
        <v>1</v>
      </c>
      <c r="M33" s="61">
        <v>1</v>
      </c>
      <c r="N33" s="72"/>
      <c r="O33" s="72"/>
      <c r="P33" s="72"/>
      <c r="Q33" s="72"/>
      <c r="R33" s="72"/>
      <c r="S33" s="765"/>
      <c r="T33" s="765"/>
      <c r="U33" s="1138"/>
      <c r="V33" s="1125"/>
      <c r="W33" s="765"/>
      <c r="X33" s="765"/>
      <c r="Y33" s="1127"/>
      <c r="Z33" s="1123"/>
    </row>
    <row r="34" spans="1:26">
      <c r="A34" s="1154"/>
      <c r="B34" s="1119"/>
      <c r="C34" s="77"/>
      <c r="D34" s="77"/>
      <c r="E34" s="77"/>
      <c r="F34" s="77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4"/>
      <c r="W34" s="72"/>
      <c r="X34" s="72"/>
      <c r="Y34" s="75"/>
      <c r="Z34" s="76"/>
    </row>
    <row r="35" spans="1:26">
      <c r="A35" s="1154"/>
      <c r="B35" s="1119"/>
      <c r="C35" s="764">
        <v>4</v>
      </c>
      <c r="D35" s="764" t="s">
        <v>60</v>
      </c>
      <c r="E35" s="125"/>
      <c r="F35" s="764"/>
      <c r="G35" s="61" t="s">
        <v>107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1">
        <v>1</v>
      </c>
      <c r="N35" s="63"/>
      <c r="O35" s="61"/>
      <c r="P35" s="61"/>
      <c r="Q35" s="61"/>
      <c r="R35" s="61"/>
      <c r="S35" s="764">
        <f>M35+L35+K35+J35+I35+H35+H36+I36+J36+K36+L36+M36</f>
        <v>12</v>
      </c>
      <c r="T35" s="764">
        <v>561</v>
      </c>
      <c r="U35" s="1116" t="s">
        <v>19</v>
      </c>
      <c r="V35" s="1124">
        <v>635</v>
      </c>
      <c r="W35" s="764">
        <v>75</v>
      </c>
      <c r="X35" s="764">
        <f>W35*S35</f>
        <v>900</v>
      </c>
      <c r="Y35" s="1126">
        <v>6.5</v>
      </c>
      <c r="Z35" s="1122">
        <v>8</v>
      </c>
    </row>
    <row r="36" spans="1:26">
      <c r="A36" s="1154"/>
      <c r="B36" s="1119"/>
      <c r="C36" s="765"/>
      <c r="D36" s="765"/>
      <c r="E36" s="126"/>
      <c r="F36" s="765"/>
      <c r="G36" s="91" t="s">
        <v>108</v>
      </c>
      <c r="H36" s="61">
        <v>1</v>
      </c>
      <c r="I36" s="61">
        <v>1</v>
      </c>
      <c r="J36" s="63">
        <v>1</v>
      </c>
      <c r="K36" s="61">
        <v>1</v>
      </c>
      <c r="L36" s="61">
        <v>1</v>
      </c>
      <c r="M36" s="61">
        <v>1</v>
      </c>
      <c r="N36" s="72"/>
      <c r="O36" s="72"/>
      <c r="P36" s="72"/>
      <c r="Q36" s="72"/>
      <c r="R36" s="72"/>
      <c r="S36" s="765"/>
      <c r="T36" s="765"/>
      <c r="U36" s="1138"/>
      <c r="V36" s="1125"/>
      <c r="W36" s="765"/>
      <c r="X36" s="765"/>
      <c r="Y36" s="1127"/>
      <c r="Z36" s="1123"/>
    </row>
    <row r="37" spans="1:26">
      <c r="A37" s="1154"/>
      <c r="B37" s="1119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/>
      <c r="V37" s="96"/>
      <c r="W37" s="94"/>
      <c r="X37" s="94"/>
      <c r="Y37" s="97"/>
      <c r="Z37" s="98"/>
    </row>
    <row r="38" spans="1:26">
      <c r="A38" s="1154"/>
      <c r="B38" s="1119"/>
      <c r="C38" s="1165">
        <v>5</v>
      </c>
      <c r="D38" s="1165" t="s">
        <v>106</v>
      </c>
      <c r="E38" s="94"/>
      <c r="F38" s="1165"/>
      <c r="G38" s="61" t="s">
        <v>107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94"/>
      <c r="O38" s="94"/>
      <c r="P38" s="94"/>
      <c r="Q38" s="94"/>
      <c r="R38" s="94"/>
      <c r="S38" s="1165">
        <v>12</v>
      </c>
      <c r="T38" s="1165">
        <v>636</v>
      </c>
      <c r="U38" s="1163" t="s">
        <v>19</v>
      </c>
      <c r="V38" s="1162">
        <v>985</v>
      </c>
      <c r="W38" s="1165">
        <v>350</v>
      </c>
      <c r="X38" s="764">
        <f>W38*S38</f>
        <v>4200</v>
      </c>
      <c r="Y38" s="1126">
        <v>6.5</v>
      </c>
      <c r="Z38" s="1122">
        <v>8</v>
      </c>
    </row>
    <row r="39" spans="1:26">
      <c r="A39" s="1154"/>
      <c r="B39" s="1119"/>
      <c r="C39" s="1166"/>
      <c r="D39" s="1166"/>
      <c r="E39" s="71"/>
      <c r="F39" s="1166"/>
      <c r="G39" s="91" t="s">
        <v>108</v>
      </c>
      <c r="H39" s="61">
        <v>1</v>
      </c>
      <c r="I39" s="61">
        <v>1</v>
      </c>
      <c r="J39" s="63">
        <v>1</v>
      </c>
      <c r="K39" s="61">
        <v>1</v>
      </c>
      <c r="L39" s="61">
        <v>1</v>
      </c>
      <c r="M39" s="61">
        <v>1</v>
      </c>
      <c r="N39" s="94"/>
      <c r="O39" s="94"/>
      <c r="P39" s="94"/>
      <c r="Q39" s="94"/>
      <c r="R39" s="94"/>
      <c r="S39" s="1166"/>
      <c r="T39" s="1166"/>
      <c r="U39" s="1164"/>
      <c r="V39" s="1096"/>
      <c r="W39" s="1166"/>
      <c r="X39" s="765"/>
      <c r="Y39" s="1127"/>
      <c r="Z39" s="1123"/>
    </row>
    <row r="40" spans="1:26">
      <c r="A40" s="1154"/>
      <c r="B40" s="1119"/>
      <c r="C40" s="93"/>
      <c r="D40" s="93"/>
      <c r="E40" s="93"/>
      <c r="F40" s="93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6"/>
      <c r="W40" s="94"/>
      <c r="X40" s="94"/>
      <c r="Y40" s="97"/>
      <c r="Z40" s="98"/>
    </row>
    <row r="41" spans="1:26">
      <c r="A41" s="1154"/>
      <c r="B41" s="1119"/>
      <c r="C41" s="764">
        <v>7</v>
      </c>
      <c r="D41" s="764" t="s">
        <v>78</v>
      </c>
      <c r="E41" s="125"/>
      <c r="F41" s="764"/>
      <c r="G41" s="61" t="s">
        <v>107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3"/>
      <c r="O41" s="61"/>
      <c r="P41" s="61"/>
      <c r="Q41" s="61"/>
      <c r="R41" s="61"/>
      <c r="S41" s="764">
        <f>M41+L41+K41+J41+I41+H41+H42+I42+J42+K42+L42+M42</f>
        <v>12</v>
      </c>
      <c r="T41" s="764">
        <v>986</v>
      </c>
      <c r="U41" s="1116" t="s">
        <v>19</v>
      </c>
      <c r="V41" s="1124">
        <v>1101</v>
      </c>
      <c r="W41" s="764">
        <v>116</v>
      </c>
      <c r="X41" s="764">
        <f>W41*S41</f>
        <v>1392</v>
      </c>
      <c r="Y41" s="1126">
        <v>6.5</v>
      </c>
      <c r="Z41" s="1122">
        <v>8</v>
      </c>
    </row>
    <row r="42" spans="1:26">
      <c r="A42" s="1154"/>
      <c r="B42" s="1119"/>
      <c r="C42" s="765"/>
      <c r="D42" s="765"/>
      <c r="E42" s="126"/>
      <c r="F42" s="765"/>
      <c r="G42" s="91" t="s">
        <v>108</v>
      </c>
      <c r="H42" s="61">
        <v>1</v>
      </c>
      <c r="I42" s="61">
        <v>1</v>
      </c>
      <c r="J42" s="63">
        <v>1</v>
      </c>
      <c r="K42" s="61">
        <v>1</v>
      </c>
      <c r="L42" s="61">
        <v>1</v>
      </c>
      <c r="M42" s="61">
        <v>1</v>
      </c>
      <c r="N42" s="72"/>
      <c r="O42" s="72"/>
      <c r="P42" s="72"/>
      <c r="Q42" s="72"/>
      <c r="R42" s="72"/>
      <c r="S42" s="765"/>
      <c r="T42" s="765"/>
      <c r="U42" s="1138"/>
      <c r="V42" s="1125"/>
      <c r="W42" s="765"/>
      <c r="X42" s="765"/>
      <c r="Y42" s="1127"/>
      <c r="Z42" s="1123"/>
    </row>
    <row r="43" spans="1:26">
      <c r="A43" s="1154"/>
      <c r="B43" s="1119"/>
      <c r="C43" s="93"/>
      <c r="D43" s="93"/>
      <c r="E43" s="93"/>
      <c r="F43" s="93"/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6"/>
      <c r="W43" s="94"/>
      <c r="X43" s="94"/>
      <c r="Y43" s="97"/>
      <c r="Z43" s="98"/>
    </row>
    <row r="44" spans="1:26">
      <c r="A44" s="1154"/>
      <c r="B44" s="1119"/>
      <c r="C44" s="93"/>
      <c r="D44" s="93"/>
      <c r="E44" s="93"/>
      <c r="F44" s="93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6"/>
      <c r="W44" s="94"/>
      <c r="X44" s="94"/>
      <c r="Y44" s="97"/>
      <c r="Z44" s="98"/>
    </row>
    <row r="45" spans="1:26" ht="13.5" thickBot="1">
      <c r="A45" s="78"/>
      <c r="B45" s="79"/>
      <c r="C45" s="80"/>
      <c r="D45" s="80"/>
      <c r="E45" s="80"/>
      <c r="F45" s="80"/>
      <c r="G45" s="80"/>
      <c r="H45" s="79"/>
      <c r="I45" s="79"/>
      <c r="J45" s="79"/>
      <c r="K45" s="79"/>
      <c r="L45" s="79"/>
      <c r="M45" s="79"/>
      <c r="N45" s="79"/>
      <c r="O45" s="88"/>
      <c r="P45" s="79"/>
      <c r="Q45" s="79"/>
      <c r="R45" s="79"/>
      <c r="S45" s="79"/>
      <c r="T45" s="79"/>
      <c r="U45" s="79"/>
      <c r="V45" s="79"/>
      <c r="W45" s="88">
        <f>SUM(W29:W44)</f>
        <v>1101</v>
      </c>
      <c r="X45" s="88">
        <f>SUM(X29:X44)</f>
        <v>13212</v>
      </c>
      <c r="Y45" s="81">
        <f>Y33+Y30</f>
        <v>0</v>
      </c>
      <c r="Z45" s="89">
        <f>Z33+Z30</f>
        <v>0</v>
      </c>
    </row>
    <row r="46" spans="1:26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23.25" customHeight="1">
      <c r="A47" s="82" t="s">
        <v>41</v>
      </c>
      <c r="B47" s="82"/>
      <c r="C47" s="90">
        <f>W45</f>
        <v>1101</v>
      </c>
      <c r="D47" s="82" t="s">
        <v>44</v>
      </c>
      <c r="E47" s="128" t="s">
        <v>51</v>
      </c>
      <c r="F47" s="130" t="s">
        <v>84</v>
      </c>
      <c r="G47" s="132" t="s">
        <v>9</v>
      </c>
      <c r="H47" s="1159" t="s">
        <v>82</v>
      </c>
      <c r="I47" s="1160"/>
      <c r="J47" s="1160"/>
      <c r="K47" s="1160"/>
      <c r="L47" s="1160"/>
      <c r="M47" s="1161"/>
      <c r="N47" s="131"/>
      <c r="O47" s="135" t="s">
        <v>115</v>
      </c>
      <c r="P47" s="1151" t="s">
        <v>116</v>
      </c>
      <c r="Q47" s="1151"/>
      <c r="R47" s="84"/>
      <c r="S47" s="84"/>
      <c r="T47" s="84"/>
      <c r="U47" s="84"/>
      <c r="V47" s="84"/>
      <c r="W47" s="84"/>
      <c r="X47" s="84"/>
      <c r="Y47" s="82"/>
      <c r="Z47" s="82"/>
    </row>
    <row r="48" spans="1:26">
      <c r="A48" s="82" t="s">
        <v>42</v>
      </c>
      <c r="B48" s="82"/>
      <c r="C48" s="120">
        <f>X45</f>
        <v>13212</v>
      </c>
      <c r="D48" s="82" t="s">
        <v>15</v>
      </c>
      <c r="E48" s="134"/>
      <c r="F48" s="128"/>
      <c r="G48" s="128"/>
      <c r="H48" s="72">
        <v>36</v>
      </c>
      <c r="I48" s="72">
        <v>38</v>
      </c>
      <c r="J48" s="72">
        <v>40</v>
      </c>
      <c r="K48" s="72">
        <v>42</v>
      </c>
      <c r="L48" s="72">
        <v>44</v>
      </c>
      <c r="M48" s="72">
        <v>46</v>
      </c>
      <c r="N48" s="129"/>
      <c r="O48" s="128"/>
      <c r="P48" s="1140"/>
      <c r="Q48" s="1140"/>
      <c r="R48" s="84"/>
      <c r="S48" s="84"/>
      <c r="T48" s="84"/>
      <c r="U48" s="84"/>
      <c r="V48" s="84"/>
      <c r="W48" s="84"/>
      <c r="X48" s="84"/>
      <c r="Y48" s="82"/>
      <c r="Z48" s="82"/>
    </row>
    <row r="49" spans="1:26">
      <c r="A49" s="82"/>
      <c r="B49" s="82"/>
      <c r="C49" s="120"/>
      <c r="D49" s="82"/>
      <c r="E49" s="764">
        <v>1</v>
      </c>
      <c r="F49" s="764" t="s">
        <v>114</v>
      </c>
      <c r="G49" s="61" t="s">
        <v>107</v>
      </c>
      <c r="H49" s="72">
        <v>2500</v>
      </c>
      <c r="I49" s="72">
        <v>2500</v>
      </c>
      <c r="J49" s="72">
        <v>2500</v>
      </c>
      <c r="K49" s="72">
        <v>2500</v>
      </c>
      <c r="L49" s="72">
        <v>2500</v>
      </c>
      <c r="M49" s="72">
        <v>2500</v>
      </c>
      <c r="N49" s="129">
        <f>SUM(H49:M49)</f>
        <v>15000</v>
      </c>
      <c r="O49" s="764">
        <f>N49+N50</f>
        <v>30000</v>
      </c>
      <c r="P49" s="1141">
        <v>0</v>
      </c>
      <c r="Q49" s="1142"/>
      <c r="R49" s="84"/>
      <c r="S49" s="84"/>
      <c r="T49" s="84"/>
      <c r="U49" s="84"/>
      <c r="V49" s="84"/>
      <c r="W49" s="84"/>
      <c r="X49" s="84"/>
      <c r="Y49" s="82"/>
      <c r="Z49" s="82"/>
    </row>
    <row r="50" spans="1:26">
      <c r="A50" s="82"/>
      <c r="B50" s="82"/>
      <c r="C50" s="120"/>
      <c r="D50" s="82"/>
      <c r="E50" s="765"/>
      <c r="F50" s="765"/>
      <c r="G50" s="91" t="s">
        <v>108</v>
      </c>
      <c r="H50" s="72">
        <v>2500</v>
      </c>
      <c r="I50" s="72">
        <v>2500</v>
      </c>
      <c r="J50" s="72">
        <v>2500</v>
      </c>
      <c r="K50" s="72">
        <v>2500</v>
      </c>
      <c r="L50" s="72">
        <v>2500</v>
      </c>
      <c r="M50" s="72">
        <v>2500</v>
      </c>
      <c r="N50" s="129">
        <f>SUM(H50:M50)</f>
        <v>15000</v>
      </c>
      <c r="O50" s="765"/>
      <c r="P50" s="1143"/>
      <c r="Q50" s="1144"/>
      <c r="R50" s="84"/>
      <c r="S50" s="84"/>
      <c r="T50" s="84"/>
      <c r="U50" s="84"/>
      <c r="V50" s="84"/>
      <c r="W50" s="84"/>
      <c r="X50" s="84"/>
      <c r="Y50" s="82"/>
      <c r="Z50" s="82"/>
    </row>
    <row r="51" spans="1:26">
      <c r="A51" s="82"/>
      <c r="B51" s="82"/>
      <c r="C51" s="120"/>
      <c r="D51" s="82"/>
      <c r="E51" s="764">
        <v>1</v>
      </c>
      <c r="F51" s="764" t="s">
        <v>117</v>
      </c>
      <c r="G51" s="61" t="s">
        <v>107</v>
      </c>
      <c r="H51" s="72">
        <v>48</v>
      </c>
      <c r="I51" s="72">
        <v>48</v>
      </c>
      <c r="J51" s="72">
        <v>48</v>
      </c>
      <c r="K51" s="72">
        <v>48</v>
      </c>
      <c r="L51" s="72">
        <v>48</v>
      </c>
      <c r="M51" s="72">
        <v>48</v>
      </c>
      <c r="N51" s="129">
        <f>SUM(H51:M51)</f>
        <v>288</v>
      </c>
      <c r="O51" s="764">
        <f>N51+N52</f>
        <v>576</v>
      </c>
      <c r="P51" s="1141">
        <v>0</v>
      </c>
      <c r="Q51" s="1142"/>
      <c r="R51" s="84"/>
      <c r="S51" s="84"/>
      <c r="T51" s="84"/>
      <c r="U51" s="84"/>
      <c r="V51" s="84"/>
      <c r="W51" s="84"/>
      <c r="X51" s="84"/>
      <c r="Y51" s="82"/>
      <c r="Z51" s="82"/>
    </row>
    <row r="52" spans="1:26">
      <c r="A52" s="82"/>
      <c r="B52" s="82"/>
      <c r="C52" s="120"/>
      <c r="D52" s="82"/>
      <c r="E52" s="765"/>
      <c r="F52" s="765"/>
      <c r="G52" s="91" t="s">
        <v>108</v>
      </c>
      <c r="H52" s="72">
        <v>48</v>
      </c>
      <c r="I52" s="72">
        <v>48</v>
      </c>
      <c r="J52" s="72">
        <v>48</v>
      </c>
      <c r="K52" s="72">
        <v>48</v>
      </c>
      <c r="L52" s="72">
        <v>48</v>
      </c>
      <c r="M52" s="72">
        <v>48</v>
      </c>
      <c r="N52" s="129">
        <f>SUM(H52:M52)</f>
        <v>288</v>
      </c>
      <c r="O52" s="765"/>
      <c r="P52" s="1143"/>
      <c r="Q52" s="1144"/>
      <c r="R52" s="84"/>
      <c r="S52" s="84"/>
      <c r="T52" s="84"/>
      <c r="U52" s="84"/>
      <c r="V52" s="84"/>
      <c r="W52" s="84"/>
      <c r="X52" s="84"/>
      <c r="Y52" s="82"/>
      <c r="Z52" s="82"/>
    </row>
    <row r="53" spans="1:26">
      <c r="A53" s="82" t="s">
        <v>21</v>
      </c>
      <c r="B53" s="82"/>
      <c r="C53" s="85">
        <f>W45*Y41</f>
        <v>7156.5</v>
      </c>
      <c r="D53" s="82" t="s">
        <v>22</v>
      </c>
      <c r="E53" s="759">
        <v>2</v>
      </c>
      <c r="F53" s="764" t="s">
        <v>57</v>
      </c>
      <c r="G53" s="61" t="s">
        <v>107</v>
      </c>
      <c r="H53" s="61">
        <f>H29*W29</f>
        <v>458</v>
      </c>
      <c r="I53" s="61">
        <f>I29*W29</f>
        <v>458</v>
      </c>
      <c r="J53" s="61">
        <f>J29*W29</f>
        <v>458</v>
      </c>
      <c r="K53" s="61">
        <f>K29*W29</f>
        <v>458</v>
      </c>
      <c r="L53" s="61">
        <f>L29*W29</f>
        <v>458</v>
      </c>
      <c r="M53" s="61">
        <f>M29*W29</f>
        <v>458</v>
      </c>
      <c r="N53" s="129">
        <f t="shared" ref="N53:N58" si="0">H53+I53+J53+K53+L53+M53</f>
        <v>2748</v>
      </c>
      <c r="O53" s="764">
        <f>N53+N54</f>
        <v>5496</v>
      </c>
      <c r="P53" s="759">
        <f>O53</f>
        <v>5496</v>
      </c>
      <c r="Q53" s="759"/>
      <c r="R53" s="84"/>
      <c r="S53" s="84"/>
      <c r="T53" s="84"/>
      <c r="U53" s="84"/>
      <c r="V53" s="84"/>
      <c r="W53" s="84"/>
      <c r="X53" s="84"/>
      <c r="Y53" s="82"/>
      <c r="Z53" s="82"/>
    </row>
    <row r="54" spans="1:26">
      <c r="A54" s="82" t="s">
        <v>23</v>
      </c>
      <c r="B54" s="82"/>
      <c r="C54" s="85">
        <f>W45*Z41</f>
        <v>8808</v>
      </c>
      <c r="D54" s="82" t="s">
        <v>22</v>
      </c>
      <c r="E54" s="759"/>
      <c r="F54" s="765"/>
      <c r="G54" s="91" t="s">
        <v>108</v>
      </c>
      <c r="H54" s="61">
        <f>H30*W29</f>
        <v>458</v>
      </c>
      <c r="I54" s="61">
        <f>I30*W29</f>
        <v>458</v>
      </c>
      <c r="J54" s="61">
        <f>J30*W29</f>
        <v>458</v>
      </c>
      <c r="K54" s="61">
        <f>K30*W29</f>
        <v>458</v>
      </c>
      <c r="L54" s="61">
        <f>L30*W29</f>
        <v>458</v>
      </c>
      <c r="M54" s="61">
        <f>M30*W29</f>
        <v>458</v>
      </c>
      <c r="N54" s="129">
        <f t="shared" si="0"/>
        <v>2748</v>
      </c>
      <c r="O54" s="766"/>
      <c r="P54" s="759"/>
      <c r="Q54" s="759"/>
      <c r="R54" s="84"/>
      <c r="S54" s="84"/>
      <c r="T54" s="84"/>
      <c r="U54" s="84"/>
      <c r="V54" s="84"/>
      <c r="W54" s="84"/>
      <c r="X54" s="84"/>
      <c r="Y54" s="82"/>
      <c r="Z54" s="82"/>
    </row>
    <row r="55" spans="1:26">
      <c r="A55" s="82" t="s">
        <v>43</v>
      </c>
      <c r="B55" s="82"/>
      <c r="C55" s="86">
        <v>37.479999999999997</v>
      </c>
      <c r="D55" s="82" t="s">
        <v>45</v>
      </c>
      <c r="E55" s="759">
        <v>3</v>
      </c>
      <c r="F55" s="764" t="s">
        <v>85</v>
      </c>
      <c r="G55" s="61" t="s">
        <v>107</v>
      </c>
      <c r="H55" s="61">
        <f>H32*W32</f>
        <v>102</v>
      </c>
      <c r="I55" s="61">
        <f>I32*W32</f>
        <v>102</v>
      </c>
      <c r="J55" s="61">
        <f>J32*W32</f>
        <v>102</v>
      </c>
      <c r="K55" s="61">
        <f>K32*W32</f>
        <v>102</v>
      </c>
      <c r="L55" s="61">
        <f>L32*W32</f>
        <v>102</v>
      </c>
      <c r="M55" s="61">
        <f>M32*W32</f>
        <v>102</v>
      </c>
      <c r="N55" s="129">
        <f t="shared" si="0"/>
        <v>612</v>
      </c>
      <c r="O55" s="764">
        <f>N55+N56</f>
        <v>1224</v>
      </c>
      <c r="P55" s="759">
        <f>O55</f>
        <v>1224</v>
      </c>
      <c r="Q55" s="759"/>
      <c r="R55" s="84"/>
      <c r="S55" s="84"/>
      <c r="T55" s="84"/>
      <c r="U55" s="84"/>
      <c r="V55" s="84"/>
      <c r="W55" s="84"/>
      <c r="X55" s="84"/>
      <c r="Y55" s="82"/>
      <c r="Z55" s="82"/>
    </row>
    <row r="56" spans="1:26">
      <c r="A56" s="82"/>
      <c r="B56" s="82"/>
      <c r="C56" s="86"/>
      <c r="D56" s="86"/>
      <c r="E56" s="759"/>
      <c r="F56" s="765"/>
      <c r="G56" s="91" t="s">
        <v>108</v>
      </c>
      <c r="H56" s="61">
        <f>H33*W32</f>
        <v>102</v>
      </c>
      <c r="I56" s="61">
        <f>I33*W32</f>
        <v>102</v>
      </c>
      <c r="J56" s="61">
        <f>J33*W32</f>
        <v>102</v>
      </c>
      <c r="K56" s="61">
        <f>K33*W32</f>
        <v>102</v>
      </c>
      <c r="L56" s="61">
        <f>L33*W32</f>
        <v>102</v>
      </c>
      <c r="M56" s="61">
        <f>M33*W32</f>
        <v>102</v>
      </c>
      <c r="N56" s="129">
        <f t="shared" si="0"/>
        <v>612</v>
      </c>
      <c r="O56" s="766"/>
      <c r="P56" s="759"/>
      <c r="Q56" s="759"/>
      <c r="R56" s="84"/>
      <c r="S56" s="84"/>
      <c r="T56" s="84"/>
      <c r="U56" s="84"/>
      <c r="V56" s="84"/>
      <c r="W56" s="84"/>
      <c r="X56" s="84"/>
      <c r="Y56" s="82"/>
      <c r="Z56" s="82"/>
    </row>
    <row r="57" spans="1:26">
      <c r="A57" s="82"/>
      <c r="B57" s="82"/>
      <c r="C57" s="86"/>
      <c r="D57" s="86"/>
      <c r="E57" s="763" t="s">
        <v>111</v>
      </c>
      <c r="F57" s="764" t="s">
        <v>60</v>
      </c>
      <c r="G57" s="61" t="s">
        <v>107</v>
      </c>
      <c r="H57" s="61">
        <f>H35*W35</f>
        <v>75</v>
      </c>
      <c r="I57" s="61">
        <f>I35*W35</f>
        <v>75</v>
      </c>
      <c r="J57" s="61">
        <f>J35*W35</f>
        <v>75</v>
      </c>
      <c r="K57" s="61">
        <f>K35*W35</f>
        <v>75</v>
      </c>
      <c r="L57" s="61">
        <f>L35*W35</f>
        <v>75</v>
      </c>
      <c r="M57" s="61">
        <f>M35*W35</f>
        <v>75</v>
      </c>
      <c r="N57" s="129">
        <f t="shared" si="0"/>
        <v>450</v>
      </c>
      <c r="O57" s="759">
        <f>N57+N58</f>
        <v>900</v>
      </c>
      <c r="P57" s="759">
        <f>O57</f>
        <v>900</v>
      </c>
      <c r="Q57" s="759"/>
      <c r="R57" s="84"/>
      <c r="S57" s="84"/>
      <c r="T57" s="84"/>
      <c r="U57" s="84"/>
      <c r="V57" s="84"/>
      <c r="W57" s="84"/>
      <c r="X57" s="84"/>
      <c r="Y57" s="82"/>
      <c r="Z57" s="82"/>
    </row>
    <row r="58" spans="1:26">
      <c r="A58" s="82"/>
      <c r="B58" s="82"/>
      <c r="C58" s="86"/>
      <c r="D58" s="86"/>
      <c r="E58" s="1121"/>
      <c r="F58" s="765"/>
      <c r="G58" s="91" t="s">
        <v>108</v>
      </c>
      <c r="H58" s="61">
        <f>H36*W35</f>
        <v>75</v>
      </c>
      <c r="I58" s="61">
        <f>I36*W35</f>
        <v>75</v>
      </c>
      <c r="J58" s="61">
        <f>J36*W35</f>
        <v>75</v>
      </c>
      <c r="K58" s="61">
        <f>K36*W35</f>
        <v>75</v>
      </c>
      <c r="L58" s="61">
        <f>L36*W35</f>
        <v>75</v>
      </c>
      <c r="M58" s="61">
        <f>M36*W35</f>
        <v>75</v>
      </c>
      <c r="N58" s="129">
        <f t="shared" si="0"/>
        <v>450</v>
      </c>
      <c r="O58" s="759"/>
      <c r="P58" s="759"/>
      <c r="Q58" s="759"/>
      <c r="R58" s="84"/>
      <c r="S58" s="84"/>
      <c r="T58" s="84"/>
      <c r="U58" s="84"/>
      <c r="V58" s="84"/>
      <c r="W58" s="84"/>
      <c r="X58" s="84"/>
      <c r="Y58" s="82"/>
      <c r="Z58" s="82"/>
    </row>
    <row r="59" spans="1:26">
      <c r="A59" s="82"/>
      <c r="B59" s="82"/>
      <c r="C59" s="86"/>
      <c r="D59" s="86"/>
      <c r="E59" s="763" t="s">
        <v>112</v>
      </c>
      <c r="F59" s="764" t="s">
        <v>106</v>
      </c>
      <c r="G59" s="61" t="s">
        <v>107</v>
      </c>
      <c r="H59" s="61">
        <f>H38*W38</f>
        <v>350</v>
      </c>
      <c r="I59" s="61">
        <f>I38*W38</f>
        <v>350</v>
      </c>
      <c r="J59" s="61">
        <f>J38*W38</f>
        <v>350</v>
      </c>
      <c r="K59" s="61">
        <f>K38*W38</f>
        <v>350</v>
      </c>
      <c r="L59" s="61">
        <f>L38*W38</f>
        <v>350</v>
      </c>
      <c r="M59" s="61">
        <f>M38*W38</f>
        <v>350</v>
      </c>
      <c r="N59" s="129">
        <f>SUM(H59:M59)</f>
        <v>2100</v>
      </c>
      <c r="O59" s="764">
        <f>N59+N60</f>
        <v>4200</v>
      </c>
      <c r="P59" s="1145">
        <f>O59</f>
        <v>4200</v>
      </c>
      <c r="Q59" s="1146"/>
      <c r="R59" s="84"/>
      <c r="S59" s="84"/>
      <c r="T59" s="84"/>
      <c r="U59" s="84"/>
      <c r="V59" s="84"/>
      <c r="W59" s="84"/>
      <c r="X59" s="84"/>
      <c r="Y59" s="82"/>
      <c r="Z59" s="82"/>
    </row>
    <row r="60" spans="1:26">
      <c r="A60" s="82"/>
      <c r="B60" s="82"/>
      <c r="C60" s="86"/>
      <c r="D60" s="86"/>
      <c r="E60" s="1121"/>
      <c r="F60" s="765"/>
      <c r="G60" s="91" t="s">
        <v>108</v>
      </c>
      <c r="H60" s="61">
        <f>H39*W38</f>
        <v>350</v>
      </c>
      <c r="I60" s="61">
        <f>I39*W38</f>
        <v>350</v>
      </c>
      <c r="J60" s="61">
        <f>J39*W38</f>
        <v>350</v>
      </c>
      <c r="K60" s="61">
        <f>K39*W38</f>
        <v>350</v>
      </c>
      <c r="L60" s="61">
        <f>L39*W38</f>
        <v>350</v>
      </c>
      <c r="M60" s="61">
        <f>M39*W38</f>
        <v>350</v>
      </c>
      <c r="N60" s="129">
        <f>SUM(H60:M60)</f>
        <v>2100</v>
      </c>
      <c r="O60" s="765"/>
      <c r="P60" s="1147"/>
      <c r="Q60" s="1148"/>
      <c r="R60" s="84"/>
      <c r="S60" s="84"/>
      <c r="T60" s="84"/>
      <c r="U60" s="84"/>
      <c r="V60" s="84"/>
      <c r="W60" s="84"/>
      <c r="X60" s="84"/>
      <c r="Y60" s="82"/>
      <c r="Z60" s="82"/>
    </row>
    <row r="61" spans="1:26">
      <c r="A61" s="82"/>
      <c r="B61" s="82"/>
      <c r="C61" s="86"/>
      <c r="D61" s="86"/>
      <c r="E61" s="763" t="s">
        <v>113</v>
      </c>
      <c r="F61" s="764" t="s">
        <v>78</v>
      </c>
      <c r="G61" s="61" t="s">
        <v>107</v>
      </c>
      <c r="H61" s="61">
        <f>H41*W41</f>
        <v>116</v>
      </c>
      <c r="I61" s="61">
        <f>I41*W41</f>
        <v>116</v>
      </c>
      <c r="J61" s="61">
        <f>J41*W41</f>
        <v>116</v>
      </c>
      <c r="K61" s="61">
        <f>K41*W41</f>
        <v>116</v>
      </c>
      <c r="L61" s="61">
        <f>L41*W41</f>
        <v>116</v>
      </c>
      <c r="M61" s="61">
        <f>M41*W41</f>
        <v>116</v>
      </c>
      <c r="N61" s="129">
        <f>H61+I61+J61+K61+L61+M61</f>
        <v>696</v>
      </c>
      <c r="O61" s="764">
        <f>N61+N62</f>
        <v>1392</v>
      </c>
      <c r="P61" s="759">
        <f>O61</f>
        <v>1392</v>
      </c>
      <c r="Q61" s="759"/>
      <c r="R61" s="84"/>
      <c r="S61" s="84"/>
      <c r="T61" s="84"/>
      <c r="U61" s="84"/>
      <c r="V61" s="84"/>
      <c r="W61" s="84"/>
      <c r="X61" s="84"/>
      <c r="Y61" s="82"/>
      <c r="Z61" s="82"/>
    </row>
    <row r="62" spans="1:26">
      <c r="A62" s="82"/>
      <c r="B62" s="82"/>
      <c r="C62" s="86"/>
      <c r="D62" s="86"/>
      <c r="E62" s="1121"/>
      <c r="F62" s="765"/>
      <c r="G62" s="91" t="s">
        <v>108</v>
      </c>
      <c r="H62" s="61">
        <f>H42*W41</f>
        <v>116</v>
      </c>
      <c r="I62" s="61">
        <f>I42*W41</f>
        <v>116</v>
      </c>
      <c r="J62" s="61">
        <f>J42*W41</f>
        <v>116</v>
      </c>
      <c r="K62" s="61">
        <f>K42*W41</f>
        <v>116</v>
      </c>
      <c r="L62" s="61">
        <f>L42*W41</f>
        <v>116</v>
      </c>
      <c r="M62" s="61">
        <f>M42*W41</f>
        <v>116</v>
      </c>
      <c r="N62" s="129">
        <f>H62+I62+J62+K62+L62+M62</f>
        <v>696</v>
      </c>
      <c r="O62" s="766"/>
      <c r="P62" s="759"/>
      <c r="Q62" s="759"/>
      <c r="R62" s="84"/>
      <c r="S62" s="84"/>
      <c r="T62" s="84"/>
      <c r="U62" s="84"/>
      <c r="V62" s="84"/>
      <c r="W62" s="84"/>
      <c r="X62" s="84"/>
      <c r="Y62" s="82"/>
      <c r="Z62" s="82"/>
    </row>
    <row r="63" spans="1:26">
      <c r="A63" s="82"/>
      <c r="B63" s="82"/>
      <c r="C63" s="86"/>
      <c r="D63" s="86"/>
      <c r="E63" s="86"/>
      <c r="F63" s="86"/>
      <c r="G63" s="82"/>
      <c r="H63" s="82"/>
      <c r="I63" s="82"/>
      <c r="J63" s="82"/>
      <c r="K63" s="82"/>
      <c r="L63" s="82"/>
      <c r="M63" s="83"/>
      <c r="N63" s="83"/>
      <c r="O63" s="128">
        <f>SUM(O49:O62)</f>
        <v>43788</v>
      </c>
      <c r="P63" s="1141">
        <f>SUM(P53:P62)</f>
        <v>13212</v>
      </c>
      <c r="Q63" s="1157"/>
      <c r="R63" s="84"/>
      <c r="S63" s="84"/>
      <c r="T63" s="84"/>
      <c r="U63" s="84"/>
      <c r="V63" s="84"/>
      <c r="W63" s="84"/>
      <c r="X63" s="84"/>
      <c r="Y63" s="82"/>
      <c r="Z63" s="82"/>
    </row>
    <row r="64" spans="1:26" ht="26.25" hidden="1">
      <c r="A64" s="789" t="s">
        <v>92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</row>
    <row r="65" spans="1:26" hidden="1">
      <c r="A65" s="790" t="s">
        <v>93</v>
      </c>
      <c r="B65" s="790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  <c r="P65" s="790"/>
      <c r="Q65" s="790"/>
      <c r="R65" s="790"/>
      <c r="S65" s="790"/>
      <c r="T65" s="790"/>
      <c r="U65" s="790"/>
      <c r="V65" s="790"/>
      <c r="W65" s="790"/>
      <c r="X65" s="790"/>
      <c r="Y65" s="790"/>
      <c r="Z65" s="790"/>
    </row>
    <row r="66" spans="1:26" hidden="1">
      <c r="A66" s="795"/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</row>
    <row r="67" spans="1:26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hidden="1" thickBot="1">
      <c r="A68" s="1149" t="s">
        <v>27</v>
      </c>
      <c r="B68" s="1149"/>
      <c r="C68" s="1149"/>
      <c r="D68" s="1149"/>
      <c r="E68" s="1149"/>
      <c r="F68" s="1149"/>
      <c r="G68" s="1149"/>
      <c r="H68" s="1149"/>
      <c r="I68" s="1149"/>
      <c r="J68" s="1149"/>
      <c r="K68" s="1149"/>
      <c r="L68" s="1149"/>
      <c r="M68" s="1149"/>
      <c r="N68" s="1149"/>
      <c r="O68" s="1149"/>
      <c r="P68" s="1149"/>
      <c r="Q68" s="1149"/>
      <c r="R68" s="1149"/>
      <c r="S68" s="1149"/>
      <c r="T68" s="1149"/>
      <c r="U68" s="1149"/>
      <c r="V68" s="1149"/>
      <c r="W68" s="1149"/>
      <c r="X68" s="1149"/>
      <c r="Y68" s="2"/>
      <c r="Z68" s="2"/>
    </row>
    <row r="69" spans="1:26" hidden="1">
      <c r="A69" s="3" t="s">
        <v>0</v>
      </c>
      <c r="B69" s="4"/>
      <c r="C69" s="5"/>
      <c r="D69" s="5"/>
      <c r="E69" s="5"/>
      <c r="F69" s="5"/>
      <c r="G69" s="5"/>
      <c r="H69" s="5"/>
      <c r="I69" s="5"/>
      <c r="J69" s="6"/>
      <c r="K69" s="6"/>
      <c r="L69" s="4"/>
      <c r="M69" s="793" t="s">
        <v>28</v>
      </c>
      <c r="N69" s="794"/>
      <c r="O69" s="794"/>
      <c r="P69" s="8" t="s">
        <v>88</v>
      </c>
      <c r="Q69" s="5"/>
      <c r="R69" s="7"/>
      <c r="S69" s="7"/>
      <c r="T69" s="7"/>
      <c r="U69" s="7" t="s">
        <v>71</v>
      </c>
      <c r="V69" s="7"/>
      <c r="W69" s="9"/>
      <c r="X69" s="3" t="s">
        <v>20</v>
      </c>
      <c r="Y69" s="8"/>
      <c r="Z69" s="10"/>
    </row>
    <row r="70" spans="1:26" hidden="1">
      <c r="A70" s="11" t="s">
        <v>94</v>
      </c>
      <c r="B70" s="12"/>
      <c r="C70" s="12"/>
      <c r="D70" s="12"/>
      <c r="E70" s="12"/>
      <c r="F70" s="12"/>
      <c r="G70" s="12"/>
      <c r="H70" s="12"/>
      <c r="I70" s="12"/>
      <c r="J70" s="13"/>
      <c r="K70" s="13"/>
      <c r="L70" s="14"/>
      <c r="M70" s="796" t="s">
        <v>2</v>
      </c>
      <c r="N70" s="797"/>
      <c r="O70" s="797"/>
      <c r="P70" s="18" t="s">
        <v>89</v>
      </c>
      <c r="Q70" s="13"/>
      <c r="R70" s="13"/>
      <c r="S70" s="13"/>
      <c r="T70" s="13"/>
      <c r="U70" s="15" t="s">
        <v>71</v>
      </c>
      <c r="V70" s="18"/>
      <c r="W70" s="19"/>
      <c r="X70" s="20"/>
      <c r="Y70" s="18"/>
      <c r="Z70" s="19"/>
    </row>
    <row r="71" spans="1:26" ht="13.5" hidden="1" thickBot="1">
      <c r="A71" s="21" t="s">
        <v>93</v>
      </c>
      <c r="B71" s="22"/>
      <c r="C71" s="22"/>
      <c r="D71" s="22"/>
      <c r="E71" s="22"/>
      <c r="F71" s="22"/>
      <c r="G71" s="22"/>
      <c r="H71" s="22"/>
      <c r="I71" s="22"/>
      <c r="J71" s="23"/>
      <c r="K71" s="23"/>
      <c r="L71" s="24"/>
      <c r="M71" s="791" t="s">
        <v>67</v>
      </c>
      <c r="N71" s="792"/>
      <c r="O71" s="792"/>
      <c r="P71" s="798" t="s">
        <v>69</v>
      </c>
      <c r="Q71" s="792"/>
      <c r="R71" s="792"/>
      <c r="S71" s="792"/>
      <c r="T71" s="27"/>
      <c r="U71" s="28" t="s">
        <v>70</v>
      </c>
      <c r="V71" s="26"/>
      <c r="W71" s="29"/>
      <c r="X71" s="30" t="s">
        <v>29</v>
      </c>
      <c r="Y71" s="26"/>
      <c r="Z71" s="29"/>
    </row>
    <row r="72" spans="1:26" hidden="1">
      <c r="A72" s="31" t="s">
        <v>34</v>
      </c>
      <c r="B72" s="32"/>
      <c r="C72" s="32"/>
      <c r="D72" s="32"/>
      <c r="E72" s="32"/>
      <c r="F72" s="32"/>
      <c r="G72" s="32"/>
      <c r="H72" s="32"/>
      <c r="I72" s="32"/>
      <c r="J72" s="33"/>
      <c r="K72" s="33"/>
      <c r="L72" s="34"/>
      <c r="M72" s="793" t="s">
        <v>36</v>
      </c>
      <c r="N72" s="794"/>
      <c r="O72" s="794"/>
      <c r="P72" s="5" t="s">
        <v>64</v>
      </c>
      <c r="Q72" s="7"/>
      <c r="R72" s="7"/>
      <c r="S72" s="7"/>
      <c r="T72" s="7"/>
      <c r="U72" s="7"/>
      <c r="V72" s="112"/>
      <c r="W72" s="112"/>
      <c r="X72" s="6"/>
      <c r="Y72" s="6"/>
      <c r="Z72" s="9"/>
    </row>
    <row r="73" spans="1:26" hidden="1">
      <c r="A73" s="37" t="s">
        <v>64</v>
      </c>
      <c r="B73" s="12"/>
      <c r="C73" s="12"/>
      <c r="D73" s="12"/>
      <c r="E73" s="12"/>
      <c r="F73" s="12"/>
      <c r="G73" s="12"/>
      <c r="H73" s="12"/>
      <c r="I73" s="12"/>
      <c r="J73" s="17"/>
      <c r="K73" s="17"/>
      <c r="L73" s="14"/>
      <c r="M73" s="87"/>
      <c r="N73" s="14"/>
      <c r="O73" s="14"/>
      <c r="P73" s="38" t="s">
        <v>65</v>
      </c>
      <c r="Q73" s="15"/>
      <c r="R73" s="15"/>
      <c r="S73" s="15"/>
      <c r="T73" s="15"/>
      <c r="U73" s="15"/>
      <c r="V73" s="36"/>
      <c r="W73" s="36"/>
      <c r="X73" s="13"/>
      <c r="Y73" s="13"/>
      <c r="Z73" s="57"/>
    </row>
    <row r="74" spans="1:26" hidden="1">
      <c r="A74" s="37" t="s">
        <v>65</v>
      </c>
      <c r="B74" s="12"/>
      <c r="C74" s="12"/>
      <c r="D74" s="12"/>
      <c r="E74" s="12"/>
      <c r="F74" s="12"/>
      <c r="G74" s="12"/>
      <c r="H74" s="12"/>
      <c r="I74" s="12"/>
      <c r="J74" s="17"/>
      <c r="K74" s="17"/>
      <c r="L74" s="14"/>
      <c r="M74" s="113" t="s">
        <v>38</v>
      </c>
      <c r="N74" s="35"/>
      <c r="O74" s="35"/>
      <c r="P74" s="44"/>
      <c r="Q74" s="801"/>
      <c r="R74" s="801"/>
      <c r="S74" s="801"/>
      <c r="T74" s="801"/>
      <c r="U74" s="801"/>
      <c r="V74" s="43"/>
      <c r="W74" s="43" t="s">
        <v>72</v>
      </c>
      <c r="X74" s="43"/>
      <c r="Y74" s="43"/>
      <c r="Z74" s="121"/>
    </row>
    <row r="75" spans="1:26" hidden="1">
      <c r="A75" s="37" t="s">
        <v>66</v>
      </c>
      <c r="B75" s="38"/>
      <c r="C75" s="38"/>
      <c r="D75" s="38"/>
      <c r="E75" s="38"/>
      <c r="F75" s="38"/>
      <c r="G75" s="39"/>
      <c r="H75" s="12"/>
      <c r="I75" s="15"/>
      <c r="J75" s="15"/>
      <c r="K75" s="17"/>
      <c r="L75" s="12"/>
      <c r="M75" s="114" t="s">
        <v>39</v>
      </c>
      <c r="N75" s="15"/>
      <c r="O75" s="15"/>
      <c r="P75" s="12"/>
      <c r="Q75" s="15" t="s">
        <v>40</v>
      </c>
      <c r="R75" s="18"/>
      <c r="S75" s="15"/>
      <c r="T75" s="15"/>
      <c r="U75" s="15"/>
      <c r="V75" s="15"/>
      <c r="W75" s="15"/>
      <c r="X75" s="46"/>
      <c r="Y75" s="46"/>
      <c r="Z75" s="47"/>
    </row>
    <row r="76" spans="1:26" hidden="1">
      <c r="A76" s="37" t="s">
        <v>63</v>
      </c>
      <c r="B76" s="38"/>
      <c r="C76" s="38"/>
      <c r="D76" s="38"/>
      <c r="E76" s="38"/>
      <c r="F76" s="38"/>
      <c r="G76" s="38"/>
      <c r="H76" s="12"/>
      <c r="I76" s="15"/>
      <c r="J76" s="15"/>
      <c r="K76" s="17"/>
      <c r="L76" s="12"/>
      <c r="M76" s="114" t="s">
        <v>37</v>
      </c>
      <c r="N76" s="15"/>
      <c r="O76" s="15"/>
      <c r="P76" s="15"/>
      <c r="Q76" s="15" t="s">
        <v>30</v>
      </c>
      <c r="R76" s="15"/>
      <c r="S76" s="18"/>
      <c r="T76" s="15"/>
      <c r="U76" s="15"/>
      <c r="V76" s="15"/>
      <c r="W76" s="15"/>
      <c r="X76" s="15"/>
      <c r="Y76" s="13"/>
      <c r="Z76" s="57"/>
    </row>
    <row r="77" spans="1:26" hidden="1">
      <c r="A77" s="31" t="s">
        <v>35</v>
      </c>
      <c r="B77" s="42"/>
      <c r="C77" s="42"/>
      <c r="D77" s="42"/>
      <c r="E77" s="42"/>
      <c r="F77" s="42"/>
      <c r="G77" s="42"/>
      <c r="H77" s="32"/>
      <c r="I77" s="43"/>
      <c r="J77" s="33"/>
      <c r="K77" s="33"/>
      <c r="L77" s="118"/>
      <c r="M77" s="18" t="s">
        <v>3</v>
      </c>
      <c r="N77" s="15"/>
      <c r="O77" s="15"/>
      <c r="P77" s="15"/>
      <c r="Q77" s="15" t="s">
        <v>76</v>
      </c>
      <c r="R77" s="15"/>
      <c r="S77" s="15"/>
      <c r="T77" s="15"/>
      <c r="U77" s="15"/>
      <c r="V77" s="15"/>
      <c r="W77" s="15"/>
      <c r="X77" s="18"/>
      <c r="Y77" s="15"/>
      <c r="Z77" s="45"/>
    </row>
    <row r="78" spans="1:26" hidden="1">
      <c r="A78" s="37" t="s">
        <v>62</v>
      </c>
      <c r="B78" s="38"/>
      <c r="C78" s="38"/>
      <c r="D78" s="38"/>
      <c r="E78" s="38"/>
      <c r="F78" s="38"/>
      <c r="G78" s="39"/>
      <c r="H78" s="12"/>
      <c r="I78" s="15"/>
      <c r="J78" s="15"/>
      <c r="K78" s="17"/>
      <c r="L78" s="119"/>
      <c r="M78" s="18" t="s">
        <v>4</v>
      </c>
      <c r="N78" s="16"/>
      <c r="O78" s="16"/>
      <c r="P78" s="18"/>
      <c r="Q78" s="15"/>
      <c r="R78" s="15"/>
      <c r="S78" s="15"/>
      <c r="T78" s="15"/>
      <c r="U78" s="15"/>
      <c r="V78" s="15"/>
      <c r="W78" s="15"/>
      <c r="X78" s="15"/>
      <c r="Y78" s="15"/>
      <c r="Z78" s="45"/>
    </row>
    <row r="79" spans="1:26" hidden="1">
      <c r="A79" s="37" t="s">
        <v>63</v>
      </c>
      <c r="B79" s="38"/>
      <c r="C79" s="38"/>
      <c r="D79" s="38"/>
      <c r="E79" s="38"/>
      <c r="F79" s="38"/>
      <c r="G79" s="38"/>
      <c r="H79" s="12"/>
      <c r="I79" s="15"/>
      <c r="J79" s="15"/>
      <c r="K79" s="17"/>
      <c r="L79" s="115"/>
      <c r="M79" s="18" t="s">
        <v>5</v>
      </c>
      <c r="N79" s="15"/>
      <c r="O79" s="15"/>
      <c r="P79" s="12"/>
      <c r="Q79" s="15" t="s">
        <v>31</v>
      </c>
      <c r="R79" s="18"/>
      <c r="S79" s="15"/>
      <c r="T79" s="15"/>
      <c r="U79" s="15"/>
      <c r="V79" s="15"/>
      <c r="W79" s="15"/>
      <c r="X79" s="15"/>
      <c r="Y79" s="15"/>
      <c r="Z79" s="45"/>
    </row>
    <row r="80" spans="1:26" hidden="1">
      <c r="A80" s="122"/>
      <c r="B80" s="41"/>
      <c r="C80" s="41"/>
      <c r="D80" s="41"/>
      <c r="E80" s="41"/>
      <c r="F80" s="41"/>
      <c r="G80" s="41"/>
      <c r="H80" s="22"/>
      <c r="I80" s="25"/>
      <c r="J80" s="25"/>
      <c r="K80" s="23"/>
      <c r="L80" s="117"/>
      <c r="M80" s="116" t="s">
        <v>68</v>
      </c>
      <c r="N80" s="25"/>
      <c r="O80" s="25"/>
      <c r="P80" s="22"/>
      <c r="Q80" s="25"/>
      <c r="R80" s="116"/>
      <c r="S80" s="25"/>
      <c r="T80" s="25"/>
      <c r="U80" s="25"/>
      <c r="V80" s="25"/>
      <c r="W80" s="25"/>
      <c r="X80" s="25"/>
      <c r="Y80" s="25"/>
      <c r="Z80" s="123"/>
    </row>
    <row r="81" spans="1:26" hidden="1">
      <c r="A81" s="48"/>
      <c r="B81" s="49"/>
      <c r="C81" s="50"/>
      <c r="D81" s="50"/>
      <c r="E81" s="50"/>
      <c r="F81" s="50"/>
      <c r="G81" s="51"/>
      <c r="H81" s="48" t="s">
        <v>81</v>
      </c>
      <c r="I81" s="49"/>
      <c r="J81" s="15"/>
      <c r="K81" s="12"/>
      <c r="L81" s="15"/>
      <c r="M81" s="12"/>
      <c r="N81" s="12"/>
      <c r="O81" s="12"/>
      <c r="P81" s="12"/>
      <c r="Q81" s="12"/>
      <c r="R81" s="56" t="s">
        <v>32</v>
      </c>
      <c r="S81" s="12"/>
      <c r="T81" s="12"/>
      <c r="U81" s="12"/>
      <c r="V81" s="15"/>
      <c r="W81" s="15"/>
      <c r="X81" s="15"/>
      <c r="Y81" s="13"/>
      <c r="Z81" s="57"/>
    </row>
    <row r="82" spans="1:26" hidden="1">
      <c r="A82" s="53"/>
      <c r="B82" s="49"/>
      <c r="C82" s="50"/>
      <c r="D82" s="50"/>
      <c r="E82" s="50"/>
      <c r="F82" s="54"/>
      <c r="G82" s="55"/>
      <c r="H82" s="53" t="s">
        <v>79</v>
      </c>
      <c r="I82" s="49"/>
      <c r="J82" s="15"/>
      <c r="K82" s="12"/>
      <c r="L82" s="15"/>
      <c r="M82" s="12"/>
      <c r="N82" s="12"/>
      <c r="O82" s="12"/>
      <c r="P82" s="12"/>
      <c r="Q82" s="12"/>
      <c r="R82" s="52" t="s">
        <v>73</v>
      </c>
      <c r="S82" s="12"/>
      <c r="T82" s="12"/>
      <c r="U82" s="12"/>
      <c r="V82" s="15"/>
      <c r="W82" s="15"/>
      <c r="X82" s="15"/>
      <c r="Y82" s="13"/>
      <c r="Z82" s="57"/>
    </row>
    <row r="83" spans="1:26" hidden="1">
      <c r="A83" s="53"/>
      <c r="B83" s="12"/>
      <c r="C83" s="54"/>
      <c r="D83" s="54"/>
      <c r="E83" s="54"/>
      <c r="F83" s="12"/>
      <c r="G83" s="58"/>
      <c r="H83" s="53">
        <v>58892</v>
      </c>
      <c r="I83" s="12"/>
      <c r="J83" s="15"/>
      <c r="K83" s="15"/>
      <c r="L83" s="15"/>
      <c r="M83" s="15"/>
      <c r="N83" s="15"/>
      <c r="O83" s="15"/>
      <c r="P83" s="12"/>
      <c r="Q83" s="12"/>
      <c r="R83" s="59" t="s">
        <v>74</v>
      </c>
      <c r="S83" s="15"/>
      <c r="T83" s="15"/>
      <c r="U83" s="15"/>
      <c r="V83" s="15"/>
      <c r="W83" s="15"/>
      <c r="X83" s="15"/>
      <c r="Y83" s="13"/>
      <c r="Z83" s="57"/>
    </row>
    <row r="84" spans="1:26" hidden="1">
      <c r="A84" s="53"/>
      <c r="B84" s="12"/>
      <c r="C84" s="54"/>
      <c r="D84" s="54"/>
      <c r="E84" s="54"/>
      <c r="F84" s="12"/>
      <c r="G84" s="58"/>
      <c r="H84" s="53" t="s">
        <v>80</v>
      </c>
      <c r="I84" s="12"/>
      <c r="J84" s="54"/>
      <c r="K84" s="15"/>
      <c r="L84" s="15"/>
      <c r="M84" s="15"/>
      <c r="N84" s="15"/>
      <c r="O84" s="15"/>
      <c r="P84" s="12"/>
      <c r="Q84" s="12"/>
      <c r="R84" s="52" t="s">
        <v>75</v>
      </c>
      <c r="S84" s="12"/>
      <c r="T84" s="12"/>
      <c r="U84" s="15"/>
      <c r="V84" s="15"/>
      <c r="W84" s="15"/>
      <c r="X84" s="15"/>
      <c r="Y84" s="13"/>
      <c r="Z84" s="57"/>
    </row>
    <row r="85" spans="1:26" hidden="1">
      <c r="A85" s="53"/>
      <c r="B85" s="12"/>
      <c r="C85" s="54"/>
      <c r="D85" s="54"/>
      <c r="E85" s="54"/>
      <c r="F85" s="12"/>
      <c r="G85" s="58"/>
      <c r="H85" s="53" t="s">
        <v>24</v>
      </c>
      <c r="I85" s="60"/>
      <c r="J85" s="61">
        <v>36</v>
      </c>
      <c r="K85" s="61">
        <v>38</v>
      </c>
      <c r="L85" s="61">
        <v>40</v>
      </c>
      <c r="M85" s="61">
        <v>42</v>
      </c>
      <c r="N85" s="61">
        <v>44</v>
      </c>
      <c r="O85" s="61">
        <v>46</v>
      </c>
      <c r="P85" s="62"/>
      <c r="Q85" s="12"/>
      <c r="R85" s="52"/>
      <c r="S85" s="12"/>
      <c r="T85" s="12"/>
      <c r="U85" s="12"/>
      <c r="V85" s="15"/>
      <c r="W85" s="15"/>
      <c r="X85" s="15"/>
      <c r="Y85" s="13"/>
      <c r="Z85" s="57"/>
    </row>
    <row r="86" spans="1:26" hidden="1">
      <c r="A86" s="53"/>
      <c r="B86" s="12"/>
      <c r="C86" s="12"/>
      <c r="D86" s="12"/>
      <c r="E86" s="12"/>
      <c r="F86" s="12"/>
      <c r="G86" s="58"/>
      <c r="H86" s="53" t="s">
        <v>54</v>
      </c>
      <c r="I86" s="60"/>
      <c r="J86" s="61">
        <v>1</v>
      </c>
      <c r="K86" s="61">
        <v>1</v>
      </c>
      <c r="L86" s="61">
        <v>1</v>
      </c>
      <c r="M86" s="61">
        <v>1</v>
      </c>
      <c r="N86" s="61">
        <v>1</v>
      </c>
      <c r="O86" s="61">
        <v>1</v>
      </c>
      <c r="P86" s="62"/>
      <c r="Q86" s="12"/>
      <c r="R86" s="52"/>
      <c r="S86" s="12"/>
      <c r="T86" s="12"/>
      <c r="U86" s="12"/>
      <c r="V86" s="15"/>
      <c r="W86" s="15"/>
      <c r="X86" s="15"/>
      <c r="Y86" s="13"/>
      <c r="Z86" s="57"/>
    </row>
    <row r="87" spans="1:26" hidden="1">
      <c r="A87" s="53"/>
      <c r="B87" s="12"/>
      <c r="C87" s="12"/>
      <c r="D87" s="12"/>
      <c r="E87" s="12"/>
      <c r="F87" s="12"/>
      <c r="G87" s="58"/>
      <c r="H87" s="53" t="s">
        <v>55</v>
      </c>
      <c r="I87" s="60"/>
      <c r="J87" s="61">
        <v>1</v>
      </c>
      <c r="K87" s="61">
        <v>1</v>
      </c>
      <c r="L87" s="63">
        <v>1</v>
      </c>
      <c r="M87" s="61">
        <v>1</v>
      </c>
      <c r="N87" s="61">
        <v>1</v>
      </c>
      <c r="O87" s="61">
        <v>1</v>
      </c>
      <c r="P87" s="63"/>
      <c r="Q87" s="12"/>
      <c r="R87" s="52"/>
      <c r="S87" s="12"/>
      <c r="T87" s="12"/>
      <c r="U87" s="12"/>
      <c r="V87" s="15"/>
      <c r="W87" s="15"/>
      <c r="X87" s="15"/>
      <c r="Y87" s="13"/>
      <c r="Z87" s="57"/>
    </row>
    <row r="88" spans="1:26" hidden="1">
      <c r="A88" s="53"/>
      <c r="B88" s="12"/>
      <c r="C88" s="12"/>
      <c r="D88" s="12"/>
      <c r="E88" s="12"/>
      <c r="F88" s="12"/>
      <c r="G88" s="58"/>
      <c r="H88" s="53" t="s">
        <v>6</v>
      </c>
      <c r="I88" s="60" t="s">
        <v>1</v>
      </c>
      <c r="J88" s="64"/>
      <c r="K88" s="15" t="s">
        <v>17</v>
      </c>
      <c r="L88" s="15"/>
      <c r="M88" s="13"/>
      <c r="N88" s="13"/>
      <c r="O88" s="13"/>
      <c r="P88" s="15"/>
      <c r="Q88" s="12"/>
      <c r="R88" s="52"/>
      <c r="S88" s="12"/>
      <c r="T88" s="12"/>
      <c r="U88" s="12"/>
      <c r="V88" s="15"/>
      <c r="W88" s="15"/>
      <c r="X88" s="15"/>
      <c r="Y88" s="13"/>
      <c r="Z88" s="57"/>
    </row>
    <row r="89" spans="1:26" hidden="1">
      <c r="A89" s="53"/>
      <c r="B89" s="12"/>
      <c r="C89" s="12"/>
      <c r="D89" s="12"/>
      <c r="E89" s="12"/>
      <c r="F89" s="12"/>
      <c r="G89" s="58"/>
      <c r="H89" s="40" t="s">
        <v>7</v>
      </c>
      <c r="I89" s="60" t="s">
        <v>1</v>
      </c>
      <c r="J89" s="65"/>
      <c r="K89" s="15" t="s">
        <v>17</v>
      </c>
      <c r="L89" s="15"/>
      <c r="M89" s="15"/>
      <c r="N89" s="15"/>
      <c r="O89" s="15"/>
      <c r="P89" s="12"/>
      <c r="Q89" s="12"/>
      <c r="R89" s="52"/>
      <c r="S89" s="12"/>
      <c r="T89" s="12"/>
      <c r="U89" s="12"/>
      <c r="V89" s="15"/>
      <c r="W89" s="15"/>
      <c r="X89" s="15"/>
      <c r="Y89" s="13"/>
      <c r="Z89" s="57"/>
    </row>
    <row r="90" spans="1:26" hidden="1">
      <c r="A90" s="53"/>
      <c r="B90" s="12"/>
      <c r="C90" s="12"/>
      <c r="D90" s="12"/>
      <c r="E90" s="12"/>
      <c r="F90" s="12"/>
      <c r="G90" s="58"/>
      <c r="H90" s="40" t="s">
        <v>8</v>
      </c>
      <c r="I90" s="60" t="s">
        <v>1</v>
      </c>
      <c r="J90" s="66"/>
      <c r="K90" s="67"/>
      <c r="L90" s="15"/>
      <c r="M90" s="15"/>
      <c r="N90" s="15"/>
      <c r="O90" s="15"/>
      <c r="P90" s="12"/>
      <c r="Q90" s="12"/>
      <c r="R90" s="68"/>
      <c r="S90" s="25"/>
      <c r="T90" s="25"/>
      <c r="U90" s="25"/>
      <c r="V90" s="25"/>
      <c r="W90" s="25"/>
      <c r="X90" s="25"/>
      <c r="Y90" s="69"/>
      <c r="Z90" s="70"/>
    </row>
    <row r="91" spans="1:26" hidden="1">
      <c r="A91" s="99" t="s">
        <v>48</v>
      </c>
      <c r="B91" s="100" t="s">
        <v>49</v>
      </c>
      <c r="C91" s="100" t="s">
        <v>50</v>
      </c>
      <c r="D91" s="113"/>
      <c r="E91" s="113"/>
      <c r="F91" s="101" t="s">
        <v>52</v>
      </c>
      <c r="G91" s="1075" t="s">
        <v>9</v>
      </c>
      <c r="H91" s="1076" t="s">
        <v>24</v>
      </c>
      <c r="I91" s="1076"/>
      <c r="J91" s="1076"/>
      <c r="K91" s="1076"/>
      <c r="L91" s="1076"/>
      <c r="M91" s="1076"/>
      <c r="N91" s="1076"/>
      <c r="O91" s="1076"/>
      <c r="P91" s="1076"/>
      <c r="Q91" s="1076"/>
      <c r="R91" s="1077"/>
      <c r="S91" s="102" t="s">
        <v>10</v>
      </c>
      <c r="T91" s="1096" t="s">
        <v>25</v>
      </c>
      <c r="U91" s="1096"/>
      <c r="V91" s="1096"/>
      <c r="W91" s="102" t="s">
        <v>11</v>
      </c>
      <c r="X91" s="102" t="s">
        <v>11</v>
      </c>
      <c r="Y91" s="104" t="s">
        <v>16</v>
      </c>
      <c r="Z91" s="105" t="s">
        <v>18</v>
      </c>
    </row>
    <row r="92" spans="1:26" hidden="1">
      <c r="A92" s="106" t="s">
        <v>12</v>
      </c>
      <c r="B92" s="107" t="s">
        <v>12</v>
      </c>
      <c r="C92" s="107" t="s">
        <v>51</v>
      </c>
      <c r="D92" s="127"/>
      <c r="E92" s="127"/>
      <c r="F92" s="101" t="s">
        <v>53</v>
      </c>
      <c r="G92" s="1075"/>
      <c r="H92" s="72">
        <v>36</v>
      </c>
      <c r="I92" s="72">
        <v>38</v>
      </c>
      <c r="J92" s="72">
        <v>40</v>
      </c>
      <c r="K92" s="72">
        <v>42</v>
      </c>
      <c r="L92" s="72">
        <v>44</v>
      </c>
      <c r="M92" s="72">
        <v>46</v>
      </c>
      <c r="N92" s="108"/>
      <c r="O92" s="92"/>
      <c r="P92" s="92"/>
      <c r="Q92" s="92"/>
      <c r="R92" s="92"/>
      <c r="S92" s="103" t="s">
        <v>13</v>
      </c>
      <c r="T92" s="1097"/>
      <c r="U92" s="1097"/>
      <c r="V92" s="1097"/>
      <c r="W92" s="103" t="s">
        <v>14</v>
      </c>
      <c r="X92" s="103" t="s">
        <v>15</v>
      </c>
      <c r="Y92" s="71" t="s">
        <v>17</v>
      </c>
      <c r="Z92" s="109" t="s">
        <v>17</v>
      </c>
    </row>
    <row r="93" spans="1:26" hidden="1">
      <c r="A93" s="1153">
        <v>306105</v>
      </c>
      <c r="B93" s="1118">
        <v>58892</v>
      </c>
      <c r="C93" s="764">
        <v>1</v>
      </c>
      <c r="D93" s="125"/>
      <c r="E93" s="125"/>
      <c r="F93" s="764" t="s">
        <v>77</v>
      </c>
      <c r="G93" s="61" t="s">
        <v>54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3"/>
      <c r="O93" s="61"/>
      <c r="P93" s="61"/>
      <c r="Q93" s="61"/>
      <c r="R93" s="61"/>
      <c r="S93" s="764">
        <f>M93+L93+K93+J93+I93+H93+H94+I94+J94+K94+L94+M94</f>
        <v>12</v>
      </c>
      <c r="T93" s="764">
        <v>443</v>
      </c>
      <c r="U93" s="1116" t="s">
        <v>19</v>
      </c>
      <c r="V93" s="1124">
        <v>625</v>
      </c>
      <c r="W93" s="764">
        <v>183</v>
      </c>
      <c r="X93" s="764">
        <f>W93*S93</f>
        <v>2196</v>
      </c>
      <c r="Y93" s="1126">
        <v>7</v>
      </c>
      <c r="Z93" s="1122">
        <v>7.9</v>
      </c>
    </row>
    <row r="94" spans="1:26" hidden="1">
      <c r="A94" s="1154"/>
      <c r="B94" s="1119"/>
      <c r="C94" s="765"/>
      <c r="D94" s="126"/>
      <c r="E94" s="126"/>
      <c r="F94" s="765"/>
      <c r="G94" s="91" t="s">
        <v>55</v>
      </c>
      <c r="H94" s="61">
        <v>1</v>
      </c>
      <c r="I94" s="61">
        <v>1</v>
      </c>
      <c r="J94" s="63">
        <v>1</v>
      </c>
      <c r="K94" s="61">
        <v>1</v>
      </c>
      <c r="L94" s="61">
        <v>1</v>
      </c>
      <c r="M94" s="61">
        <v>1</v>
      </c>
      <c r="N94" s="72"/>
      <c r="O94" s="72"/>
      <c r="P94" s="72"/>
      <c r="Q94" s="72"/>
      <c r="R94" s="72"/>
      <c r="S94" s="765"/>
      <c r="T94" s="765"/>
      <c r="U94" s="1138"/>
      <c r="V94" s="1125"/>
      <c r="W94" s="765"/>
      <c r="X94" s="765"/>
      <c r="Y94" s="1127"/>
      <c r="Z94" s="1123"/>
    </row>
    <row r="95" spans="1:26" hidden="1">
      <c r="A95" s="110"/>
      <c r="B95" s="111"/>
      <c r="C95" s="77"/>
      <c r="D95" s="77"/>
      <c r="E95" s="77"/>
      <c r="F95" s="77"/>
      <c r="G95" s="77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3"/>
      <c r="V95" s="74"/>
      <c r="W95" s="72"/>
      <c r="X95" s="72"/>
      <c r="Y95" s="75"/>
      <c r="Z95" s="76"/>
    </row>
    <row r="96" spans="1:26" ht="13.5" hidden="1" thickBot="1">
      <c r="A96" s="78"/>
      <c r="B96" s="79"/>
      <c r="C96" s="80"/>
      <c r="D96" s="80"/>
      <c r="E96" s="80"/>
      <c r="F96" s="80"/>
      <c r="G96" s="80"/>
      <c r="H96" s="79"/>
      <c r="I96" s="79"/>
      <c r="J96" s="79"/>
      <c r="K96" s="79"/>
      <c r="L96" s="79"/>
      <c r="M96" s="79"/>
      <c r="N96" s="79"/>
      <c r="O96" s="88"/>
      <c r="P96" s="79"/>
      <c r="Q96" s="79"/>
      <c r="R96" s="79"/>
      <c r="S96" s="79"/>
      <c r="T96" s="79"/>
      <c r="U96" s="79"/>
      <c r="V96" s="79"/>
      <c r="W96" s="88">
        <f>SUM(W93:W95)</f>
        <v>183</v>
      </c>
      <c r="X96" s="88">
        <f>SUM(X93:X95)</f>
        <v>2196</v>
      </c>
      <c r="Y96" s="81"/>
      <c r="Z96" s="89"/>
    </row>
    <row r="97" spans="1:26" hidden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idden="1">
      <c r="A98" s="82" t="s">
        <v>41</v>
      </c>
      <c r="B98" s="82"/>
      <c r="C98" s="90">
        <f>W96</f>
        <v>183</v>
      </c>
      <c r="D98" s="82" t="s">
        <v>44</v>
      </c>
      <c r="E98" s="82"/>
      <c r="F98" s="130" t="s">
        <v>84</v>
      </c>
      <c r="G98" s="130" t="s">
        <v>9</v>
      </c>
      <c r="H98" s="1150" t="s">
        <v>82</v>
      </c>
      <c r="I98" s="1150"/>
      <c r="J98" s="1150"/>
      <c r="K98" s="1150"/>
      <c r="L98" s="1150"/>
      <c r="M98" s="1150"/>
      <c r="N98" s="133"/>
      <c r="O98" s="130" t="s">
        <v>83</v>
      </c>
      <c r="P98" s="1151" t="s">
        <v>51</v>
      </c>
      <c r="Q98" s="1151"/>
      <c r="R98" s="84"/>
      <c r="S98" s="84"/>
      <c r="T98" s="84"/>
      <c r="U98" s="84"/>
      <c r="V98" s="84"/>
      <c r="W98" s="84"/>
      <c r="X98" s="84"/>
      <c r="Y98" s="82"/>
      <c r="Z98" s="82"/>
    </row>
    <row r="99" spans="1:26" hidden="1">
      <c r="A99" s="82" t="s">
        <v>42</v>
      </c>
      <c r="B99" s="82"/>
      <c r="C99" s="120">
        <f>X96</f>
        <v>2196</v>
      </c>
      <c r="D99" s="82" t="s">
        <v>15</v>
      </c>
      <c r="E99" s="82"/>
      <c r="F99" s="128"/>
      <c r="G99" s="128"/>
      <c r="H99" s="72">
        <v>36</v>
      </c>
      <c r="I99" s="72">
        <v>38</v>
      </c>
      <c r="J99" s="72">
        <v>40</v>
      </c>
      <c r="K99" s="72">
        <v>42</v>
      </c>
      <c r="L99" s="72">
        <v>44</v>
      </c>
      <c r="M99" s="72">
        <v>46</v>
      </c>
      <c r="N99" s="61"/>
      <c r="O99" s="128"/>
      <c r="P99" s="1140"/>
      <c r="Q99" s="1140"/>
      <c r="R99" s="84"/>
      <c r="S99" s="84"/>
      <c r="T99" s="84"/>
      <c r="U99" s="84"/>
      <c r="V99" s="84"/>
      <c r="W99" s="84"/>
      <c r="X99" s="84"/>
      <c r="Y99" s="82"/>
      <c r="Z99" s="82"/>
    </row>
    <row r="100" spans="1:26" hidden="1">
      <c r="A100" s="82" t="s">
        <v>21</v>
      </c>
      <c r="B100" s="82"/>
      <c r="C100" s="85">
        <v>1281</v>
      </c>
      <c r="D100" s="82" t="s">
        <v>22</v>
      </c>
      <c r="E100" s="82"/>
      <c r="F100" s="759" t="s">
        <v>77</v>
      </c>
      <c r="G100" s="61" t="s">
        <v>54</v>
      </c>
      <c r="H100" s="61">
        <f>H93*W93</f>
        <v>183</v>
      </c>
      <c r="I100" s="61">
        <f>I93*W93</f>
        <v>183</v>
      </c>
      <c r="J100" s="61">
        <f>J93*W93</f>
        <v>183</v>
      </c>
      <c r="K100" s="61">
        <f>K93*W93</f>
        <v>183</v>
      </c>
      <c r="L100" s="61">
        <f>L93*W93</f>
        <v>183</v>
      </c>
      <c r="M100" s="61">
        <f>M93*W93</f>
        <v>183</v>
      </c>
      <c r="N100" s="61">
        <f>H100+I100+J100+K100+L100+M100</f>
        <v>1098</v>
      </c>
      <c r="O100" s="759">
        <f>N100+N101</f>
        <v>2196</v>
      </c>
      <c r="P100" s="759">
        <v>1</v>
      </c>
      <c r="Q100" s="759"/>
      <c r="R100" s="84"/>
      <c r="S100" s="84"/>
      <c r="T100" s="84"/>
      <c r="U100" s="84"/>
      <c r="V100" s="84"/>
      <c r="W100" s="84"/>
      <c r="X100" s="84"/>
      <c r="Y100" s="82"/>
      <c r="Z100" s="82"/>
    </row>
    <row r="101" spans="1:26" hidden="1">
      <c r="A101" s="82" t="s">
        <v>23</v>
      </c>
      <c r="B101" s="82"/>
      <c r="C101" s="85">
        <v>1445.7</v>
      </c>
      <c r="D101" s="82" t="s">
        <v>22</v>
      </c>
      <c r="E101" s="82"/>
      <c r="F101" s="759"/>
      <c r="G101" s="61" t="s">
        <v>55</v>
      </c>
      <c r="H101" s="61">
        <f>H94*W93</f>
        <v>183</v>
      </c>
      <c r="I101" s="61">
        <f>I94*W93</f>
        <v>183</v>
      </c>
      <c r="J101" s="61">
        <f>J94*W93</f>
        <v>183</v>
      </c>
      <c r="K101" s="61">
        <f>K94*W93</f>
        <v>183</v>
      </c>
      <c r="L101" s="61">
        <f>L94*W93</f>
        <v>183</v>
      </c>
      <c r="M101" s="61">
        <f>M94*W93</f>
        <v>183</v>
      </c>
      <c r="N101" s="61">
        <f>H101+I101+J101+K101+L101+M101</f>
        <v>1098</v>
      </c>
      <c r="O101" s="759"/>
      <c r="P101" s="759"/>
      <c r="Q101" s="759"/>
      <c r="R101" s="84"/>
      <c r="S101" s="84"/>
      <c r="T101" s="84"/>
      <c r="U101" s="84"/>
      <c r="V101" s="84"/>
      <c r="W101" s="84"/>
      <c r="X101" s="84"/>
      <c r="Y101" s="82"/>
      <c r="Z101" s="82"/>
    </row>
    <row r="102" spans="1:26" hidden="1">
      <c r="A102" s="82" t="s">
        <v>43</v>
      </c>
      <c r="B102" s="82"/>
      <c r="C102" s="86">
        <v>5.73</v>
      </c>
      <c r="D102" s="82" t="s">
        <v>45</v>
      </c>
      <c r="E102" s="82"/>
      <c r="F102" s="82"/>
      <c r="G102" s="82"/>
      <c r="H102" s="82"/>
      <c r="I102" s="82"/>
      <c r="J102" s="82"/>
      <c r="K102" s="82"/>
      <c r="L102" s="82"/>
      <c r="M102" s="83"/>
      <c r="N102" s="83"/>
      <c r="O102" s="83"/>
      <c r="P102" s="82"/>
      <c r="Q102" s="84"/>
      <c r="R102" s="84"/>
      <c r="S102" s="84"/>
      <c r="T102" s="84"/>
      <c r="U102" s="84"/>
      <c r="V102" s="84"/>
      <c r="W102" s="84"/>
      <c r="X102" s="84"/>
      <c r="Y102" s="82"/>
      <c r="Z102" s="82"/>
    </row>
    <row r="103" spans="1:26" hidden="1">
      <c r="A103" s="82"/>
      <c r="B103" s="82"/>
      <c r="C103" s="86"/>
      <c r="D103" s="86"/>
      <c r="E103" s="86"/>
      <c r="F103" s="86"/>
      <c r="G103" s="82"/>
      <c r="H103" s="82"/>
      <c r="I103" s="82"/>
      <c r="J103" s="82"/>
      <c r="K103" s="82"/>
      <c r="L103" s="82"/>
      <c r="M103" s="83"/>
      <c r="N103" s="83"/>
      <c r="O103" s="83"/>
      <c r="P103" s="82"/>
      <c r="Q103" s="84"/>
      <c r="R103" s="84"/>
      <c r="S103" s="84"/>
      <c r="T103" s="84"/>
      <c r="U103" s="84"/>
      <c r="V103" s="84"/>
      <c r="W103" s="84"/>
      <c r="X103" s="84"/>
      <c r="Y103" s="82"/>
      <c r="Z103" s="82"/>
    </row>
    <row r="104" spans="1:26" hidden="1">
      <c r="A104" s="82"/>
      <c r="B104" s="82"/>
      <c r="C104" s="86"/>
      <c r="D104" s="86"/>
      <c r="E104" s="86"/>
      <c r="F104" s="86"/>
      <c r="G104" s="82"/>
      <c r="H104" s="82"/>
      <c r="I104" s="82"/>
      <c r="J104" s="82"/>
      <c r="K104" s="82"/>
      <c r="L104" s="82"/>
      <c r="M104" s="83"/>
      <c r="N104" s="83"/>
      <c r="O104" s="83"/>
      <c r="P104" s="82"/>
      <c r="Q104" s="84"/>
      <c r="R104" s="84"/>
      <c r="S104" s="84"/>
      <c r="T104" s="84"/>
      <c r="U104" s="84"/>
      <c r="V104" s="84"/>
      <c r="W104" s="84"/>
      <c r="X104" s="84"/>
      <c r="Y104" s="82"/>
      <c r="Z104" s="82"/>
    </row>
    <row r="105" spans="1:26" hidden="1">
      <c r="A105" s="82"/>
      <c r="B105" s="82"/>
      <c r="C105" s="86"/>
      <c r="D105" s="86"/>
      <c r="E105" s="86"/>
      <c r="F105" s="86"/>
      <c r="G105" s="82"/>
      <c r="H105" s="82"/>
      <c r="I105" s="82"/>
      <c r="J105" s="82"/>
      <c r="K105" s="82"/>
      <c r="L105" s="82"/>
      <c r="M105" s="83"/>
      <c r="N105" s="83"/>
      <c r="O105" s="83"/>
      <c r="P105" s="82"/>
      <c r="Q105" s="84"/>
      <c r="R105" s="84"/>
      <c r="S105" s="84"/>
      <c r="T105" s="84"/>
      <c r="U105" s="84"/>
      <c r="V105" s="84"/>
      <c r="W105" s="84"/>
      <c r="X105" s="84"/>
      <c r="Y105" s="82"/>
      <c r="Z105" s="82"/>
    </row>
    <row r="106" spans="1:26" hidden="1"/>
    <row r="107" spans="1:26" hidden="1"/>
    <row r="108" spans="1:26" hidden="1"/>
    <row r="109" spans="1:26" hidden="1"/>
    <row r="110" spans="1:26" hidden="1"/>
    <row r="111" spans="1:26" hidden="1"/>
    <row r="112" spans="1:2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1:26" hidden="1"/>
    <row r="130" spans="1:26" hidden="1"/>
    <row r="131" spans="1:26" ht="26.25" hidden="1">
      <c r="A131" s="789" t="s">
        <v>92</v>
      </c>
      <c r="B131" s="789"/>
      <c r="C131" s="789"/>
      <c r="D131" s="789"/>
      <c r="E131" s="789"/>
      <c r="F131" s="789"/>
      <c r="G131" s="789"/>
      <c r="H131" s="789"/>
      <c r="I131" s="789"/>
      <c r="J131" s="789"/>
      <c r="K131" s="789"/>
      <c r="L131" s="789"/>
      <c r="M131" s="789"/>
      <c r="N131" s="789"/>
      <c r="O131" s="789"/>
      <c r="P131" s="789"/>
      <c r="Q131" s="789"/>
      <c r="R131" s="789"/>
      <c r="S131" s="789"/>
      <c r="T131" s="789"/>
      <c r="U131" s="789"/>
      <c r="V131" s="789"/>
      <c r="W131" s="789"/>
      <c r="X131" s="789"/>
      <c r="Y131" s="789"/>
      <c r="Z131" s="789"/>
    </row>
    <row r="132" spans="1:26" hidden="1">
      <c r="A132" s="790" t="s">
        <v>93</v>
      </c>
      <c r="B132" s="790"/>
      <c r="C132" s="790"/>
      <c r="D132" s="790"/>
      <c r="E132" s="790"/>
      <c r="F132" s="790"/>
      <c r="G132" s="790"/>
      <c r="H132" s="790"/>
      <c r="I132" s="790"/>
      <c r="J132" s="790"/>
      <c r="K132" s="790"/>
      <c r="L132" s="790"/>
      <c r="M132" s="790"/>
      <c r="N132" s="790"/>
      <c r="O132" s="790"/>
      <c r="P132" s="790"/>
      <c r="Q132" s="790"/>
      <c r="R132" s="790"/>
      <c r="S132" s="790"/>
      <c r="T132" s="790"/>
      <c r="U132" s="790"/>
      <c r="V132" s="790"/>
      <c r="W132" s="790"/>
      <c r="X132" s="790"/>
      <c r="Y132" s="790"/>
      <c r="Z132" s="790"/>
    </row>
    <row r="133" spans="1:26" hidden="1">
      <c r="A133" s="795"/>
      <c r="B133" s="795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</row>
    <row r="134" spans="1:26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hidden="1" thickBot="1">
      <c r="A135" s="1149" t="s">
        <v>27</v>
      </c>
      <c r="B135" s="1149"/>
      <c r="C135" s="1149"/>
      <c r="D135" s="1149"/>
      <c r="E135" s="1149"/>
      <c r="F135" s="1149"/>
      <c r="G135" s="1149"/>
      <c r="H135" s="1149"/>
      <c r="I135" s="1149"/>
      <c r="J135" s="1149"/>
      <c r="K135" s="1149"/>
      <c r="L135" s="1149"/>
      <c r="M135" s="1149"/>
      <c r="N135" s="1149"/>
      <c r="O135" s="1149"/>
      <c r="P135" s="1149"/>
      <c r="Q135" s="1149"/>
      <c r="R135" s="1149"/>
      <c r="S135" s="1149"/>
      <c r="T135" s="1149"/>
      <c r="U135" s="1149"/>
      <c r="V135" s="1149"/>
      <c r="W135" s="1149"/>
      <c r="X135" s="1149"/>
      <c r="Y135" s="2"/>
      <c r="Z135" s="2"/>
    </row>
    <row r="136" spans="1:26" hidden="1">
      <c r="A136" s="3" t="s">
        <v>0</v>
      </c>
      <c r="B136" s="4"/>
      <c r="C136" s="5"/>
      <c r="D136" s="5"/>
      <c r="E136" s="5"/>
      <c r="F136" s="5"/>
      <c r="G136" s="5"/>
      <c r="H136" s="5"/>
      <c r="I136" s="5"/>
      <c r="J136" s="6"/>
      <c r="K136" s="6"/>
      <c r="L136" s="4"/>
      <c r="M136" s="793" t="s">
        <v>28</v>
      </c>
      <c r="N136" s="794"/>
      <c r="O136" s="794"/>
      <c r="P136" s="8" t="s">
        <v>90</v>
      </c>
      <c r="Q136" s="5"/>
      <c r="R136" s="7"/>
      <c r="S136" s="7"/>
      <c r="T136" s="7"/>
      <c r="U136" s="7" t="s">
        <v>71</v>
      </c>
      <c r="V136" s="7"/>
      <c r="W136" s="9"/>
      <c r="X136" s="3" t="s">
        <v>20</v>
      </c>
      <c r="Y136" s="8"/>
      <c r="Z136" s="10"/>
    </row>
    <row r="137" spans="1:26" hidden="1">
      <c r="A137" s="11" t="s">
        <v>94</v>
      </c>
      <c r="B137" s="12"/>
      <c r="C137" s="12"/>
      <c r="D137" s="12"/>
      <c r="E137" s="12"/>
      <c r="F137" s="12"/>
      <c r="G137" s="12"/>
      <c r="H137" s="12"/>
      <c r="I137" s="12"/>
      <c r="J137" s="13"/>
      <c r="K137" s="13"/>
      <c r="L137" s="14"/>
      <c r="M137" s="796" t="s">
        <v>2</v>
      </c>
      <c r="N137" s="797"/>
      <c r="O137" s="797"/>
      <c r="P137" s="18" t="s">
        <v>91</v>
      </c>
      <c r="Q137" s="13"/>
      <c r="R137" s="13"/>
      <c r="S137" s="13"/>
      <c r="T137" s="13"/>
      <c r="U137" s="15" t="s">
        <v>71</v>
      </c>
      <c r="V137" s="18"/>
      <c r="W137" s="19"/>
      <c r="X137" s="20"/>
      <c r="Y137" s="18"/>
      <c r="Z137" s="19"/>
    </row>
    <row r="138" spans="1:26" ht="13.5" hidden="1" thickBot="1">
      <c r="A138" s="21" t="s">
        <v>93</v>
      </c>
      <c r="B138" s="22"/>
      <c r="C138" s="22"/>
      <c r="D138" s="22"/>
      <c r="E138" s="22"/>
      <c r="F138" s="22"/>
      <c r="G138" s="22"/>
      <c r="H138" s="22"/>
      <c r="I138" s="22"/>
      <c r="J138" s="23"/>
      <c r="K138" s="23"/>
      <c r="L138" s="24"/>
      <c r="M138" s="791" t="s">
        <v>67</v>
      </c>
      <c r="N138" s="792"/>
      <c r="O138" s="792"/>
      <c r="P138" s="798" t="s">
        <v>69</v>
      </c>
      <c r="Q138" s="792"/>
      <c r="R138" s="792"/>
      <c r="S138" s="792"/>
      <c r="T138" s="27"/>
      <c r="U138" s="28" t="s">
        <v>70</v>
      </c>
      <c r="V138" s="26"/>
      <c r="W138" s="29"/>
      <c r="X138" s="30" t="s">
        <v>29</v>
      </c>
      <c r="Y138" s="26"/>
      <c r="Z138" s="29"/>
    </row>
    <row r="139" spans="1:26" hidden="1">
      <c r="A139" s="31" t="s">
        <v>34</v>
      </c>
      <c r="B139" s="32"/>
      <c r="C139" s="32"/>
      <c r="D139" s="32"/>
      <c r="E139" s="32"/>
      <c r="F139" s="32"/>
      <c r="G139" s="32"/>
      <c r="H139" s="32"/>
      <c r="I139" s="32"/>
      <c r="J139" s="33"/>
      <c r="K139" s="33"/>
      <c r="L139" s="34"/>
      <c r="M139" s="793" t="s">
        <v>36</v>
      </c>
      <c r="N139" s="794"/>
      <c r="O139" s="794"/>
      <c r="P139" s="5" t="s">
        <v>64</v>
      </c>
      <c r="Q139" s="7"/>
      <c r="R139" s="7"/>
      <c r="S139" s="7"/>
      <c r="T139" s="7"/>
      <c r="U139" s="7"/>
      <c r="V139" s="112"/>
      <c r="W139" s="112"/>
      <c r="X139" s="6"/>
      <c r="Y139" s="6"/>
      <c r="Z139" s="9"/>
    </row>
    <row r="140" spans="1:26" hidden="1">
      <c r="A140" s="37" t="s">
        <v>64</v>
      </c>
      <c r="B140" s="12"/>
      <c r="C140" s="12"/>
      <c r="D140" s="12"/>
      <c r="E140" s="12"/>
      <c r="F140" s="12"/>
      <c r="G140" s="12"/>
      <c r="H140" s="12"/>
      <c r="I140" s="12"/>
      <c r="J140" s="17"/>
      <c r="K140" s="17"/>
      <c r="L140" s="14"/>
      <c r="M140" s="87"/>
      <c r="N140" s="14"/>
      <c r="O140" s="14"/>
      <c r="P140" s="38" t="s">
        <v>65</v>
      </c>
      <c r="Q140" s="15"/>
      <c r="R140" s="15"/>
      <c r="S140" s="15"/>
      <c r="T140" s="15"/>
      <c r="U140" s="15"/>
      <c r="V140" s="36"/>
      <c r="W140" s="36"/>
      <c r="X140" s="13"/>
      <c r="Y140" s="13"/>
      <c r="Z140" s="57"/>
    </row>
    <row r="141" spans="1:26" hidden="1">
      <c r="A141" s="37" t="s">
        <v>65</v>
      </c>
      <c r="B141" s="12"/>
      <c r="C141" s="12"/>
      <c r="D141" s="12"/>
      <c r="E141" s="12"/>
      <c r="F141" s="12"/>
      <c r="G141" s="12"/>
      <c r="H141" s="12"/>
      <c r="I141" s="12"/>
      <c r="J141" s="17"/>
      <c r="K141" s="17"/>
      <c r="L141" s="14"/>
      <c r="M141" s="113" t="s">
        <v>38</v>
      </c>
      <c r="N141" s="35"/>
      <c r="O141" s="35"/>
      <c r="P141" s="44"/>
      <c r="Q141" s="801"/>
      <c r="R141" s="801"/>
      <c r="S141" s="801"/>
      <c r="T141" s="801"/>
      <c r="U141" s="801"/>
      <c r="V141" s="43"/>
      <c r="W141" s="43" t="s">
        <v>72</v>
      </c>
      <c r="X141" s="43"/>
      <c r="Y141" s="43"/>
      <c r="Z141" s="121"/>
    </row>
    <row r="142" spans="1:26" hidden="1">
      <c r="A142" s="37" t="s">
        <v>66</v>
      </c>
      <c r="B142" s="38"/>
      <c r="C142" s="38"/>
      <c r="D142" s="38"/>
      <c r="E142" s="38"/>
      <c r="F142" s="38"/>
      <c r="G142" s="39"/>
      <c r="H142" s="12"/>
      <c r="I142" s="15"/>
      <c r="J142" s="15"/>
      <c r="K142" s="17"/>
      <c r="L142" s="12"/>
      <c r="M142" s="114" t="s">
        <v>39</v>
      </c>
      <c r="N142" s="15"/>
      <c r="O142" s="15"/>
      <c r="P142" s="12"/>
      <c r="Q142" s="15" t="s">
        <v>40</v>
      </c>
      <c r="R142" s="18"/>
      <c r="S142" s="15"/>
      <c r="T142" s="15"/>
      <c r="U142" s="15"/>
      <c r="V142" s="15"/>
      <c r="W142" s="15"/>
      <c r="X142" s="46"/>
      <c r="Y142" s="46"/>
      <c r="Z142" s="47"/>
    </row>
    <row r="143" spans="1:26" hidden="1">
      <c r="A143" s="37" t="s">
        <v>63</v>
      </c>
      <c r="B143" s="38"/>
      <c r="C143" s="38"/>
      <c r="D143" s="38"/>
      <c r="E143" s="38"/>
      <c r="F143" s="38"/>
      <c r="G143" s="38"/>
      <c r="H143" s="12"/>
      <c r="I143" s="15"/>
      <c r="J143" s="15"/>
      <c r="K143" s="17"/>
      <c r="L143" s="12"/>
      <c r="M143" s="114" t="s">
        <v>37</v>
      </c>
      <c r="N143" s="15"/>
      <c r="O143" s="15"/>
      <c r="P143" s="15"/>
      <c r="Q143" s="15" t="s">
        <v>30</v>
      </c>
      <c r="R143" s="15"/>
      <c r="S143" s="18"/>
      <c r="T143" s="15"/>
      <c r="U143" s="15"/>
      <c r="V143" s="15"/>
      <c r="W143" s="15"/>
      <c r="X143" s="15"/>
      <c r="Y143" s="13"/>
      <c r="Z143" s="57"/>
    </row>
    <row r="144" spans="1:26" hidden="1">
      <c r="A144" s="31" t="s">
        <v>35</v>
      </c>
      <c r="B144" s="42"/>
      <c r="C144" s="42"/>
      <c r="D144" s="42"/>
      <c r="E144" s="42"/>
      <c r="F144" s="42"/>
      <c r="G144" s="42"/>
      <c r="H144" s="32"/>
      <c r="I144" s="43"/>
      <c r="J144" s="33"/>
      <c r="K144" s="33"/>
      <c r="L144" s="118"/>
      <c r="M144" s="18" t="s">
        <v>3</v>
      </c>
      <c r="N144" s="15"/>
      <c r="O144" s="15"/>
      <c r="P144" s="15"/>
      <c r="Q144" s="15" t="s">
        <v>76</v>
      </c>
      <c r="R144" s="15"/>
      <c r="S144" s="15"/>
      <c r="T144" s="15"/>
      <c r="U144" s="15"/>
      <c r="V144" s="15"/>
      <c r="W144" s="15"/>
      <c r="X144" s="18"/>
      <c r="Y144" s="15"/>
      <c r="Z144" s="45"/>
    </row>
    <row r="145" spans="1:26" hidden="1">
      <c r="A145" s="37" t="s">
        <v>62</v>
      </c>
      <c r="B145" s="38"/>
      <c r="C145" s="38"/>
      <c r="D145" s="38"/>
      <c r="E145" s="38"/>
      <c r="F145" s="38"/>
      <c r="G145" s="39"/>
      <c r="H145" s="12"/>
      <c r="I145" s="15"/>
      <c r="J145" s="15"/>
      <c r="K145" s="17"/>
      <c r="L145" s="119"/>
      <c r="M145" s="18" t="s">
        <v>4</v>
      </c>
      <c r="N145" s="16"/>
      <c r="O145" s="16"/>
      <c r="P145" s="18"/>
      <c r="Q145" s="15"/>
      <c r="R145" s="15"/>
      <c r="S145" s="15"/>
      <c r="T145" s="15"/>
      <c r="U145" s="15"/>
      <c r="V145" s="15"/>
      <c r="W145" s="15"/>
      <c r="X145" s="15"/>
      <c r="Y145" s="15"/>
      <c r="Z145" s="45"/>
    </row>
    <row r="146" spans="1:26" hidden="1">
      <c r="A146" s="37" t="s">
        <v>63</v>
      </c>
      <c r="B146" s="38"/>
      <c r="C146" s="38"/>
      <c r="D146" s="38"/>
      <c r="E146" s="38"/>
      <c r="F146" s="38"/>
      <c r="G146" s="38"/>
      <c r="H146" s="12"/>
      <c r="I146" s="15"/>
      <c r="J146" s="15"/>
      <c r="K146" s="17"/>
      <c r="L146" s="115"/>
      <c r="M146" s="18" t="s">
        <v>5</v>
      </c>
      <c r="N146" s="15"/>
      <c r="O146" s="15"/>
      <c r="P146" s="12"/>
      <c r="Q146" s="15" t="s">
        <v>31</v>
      </c>
      <c r="R146" s="18"/>
      <c r="S146" s="15"/>
      <c r="T146" s="15"/>
      <c r="U146" s="15"/>
      <c r="V146" s="15"/>
      <c r="W146" s="15"/>
      <c r="X146" s="15"/>
      <c r="Y146" s="15"/>
      <c r="Z146" s="45"/>
    </row>
    <row r="147" spans="1:26" hidden="1">
      <c r="A147" s="122"/>
      <c r="B147" s="41"/>
      <c r="C147" s="41"/>
      <c r="D147" s="41"/>
      <c r="E147" s="41"/>
      <c r="F147" s="41"/>
      <c r="G147" s="41"/>
      <c r="H147" s="22"/>
      <c r="I147" s="25"/>
      <c r="J147" s="25"/>
      <c r="K147" s="23"/>
      <c r="L147" s="117"/>
      <c r="M147" s="116" t="s">
        <v>68</v>
      </c>
      <c r="N147" s="25"/>
      <c r="O147" s="25"/>
      <c r="P147" s="22"/>
      <c r="Q147" s="25"/>
      <c r="R147" s="116"/>
      <c r="S147" s="25"/>
      <c r="T147" s="25"/>
      <c r="U147" s="25"/>
      <c r="V147" s="25"/>
      <c r="W147" s="25"/>
      <c r="X147" s="25"/>
      <c r="Y147" s="25"/>
      <c r="Z147" s="123"/>
    </row>
    <row r="148" spans="1:26" hidden="1">
      <c r="A148" s="48"/>
      <c r="B148" s="49"/>
      <c r="C148" s="50"/>
      <c r="D148" s="50"/>
      <c r="E148" s="50"/>
      <c r="F148" s="50"/>
      <c r="G148" s="51"/>
      <c r="H148" s="48" t="s">
        <v>81</v>
      </c>
      <c r="I148" s="49"/>
      <c r="J148" s="15"/>
      <c r="K148" s="12"/>
      <c r="L148" s="15"/>
      <c r="M148" s="12"/>
      <c r="N148" s="12"/>
      <c r="O148" s="12"/>
      <c r="P148" s="12"/>
      <c r="Q148" s="12"/>
      <c r="R148" s="56" t="s">
        <v>32</v>
      </c>
      <c r="S148" s="12"/>
      <c r="T148" s="12"/>
      <c r="U148" s="12"/>
      <c r="V148" s="15"/>
      <c r="W148" s="15"/>
      <c r="X148" s="15"/>
      <c r="Y148" s="13"/>
      <c r="Z148" s="57"/>
    </row>
    <row r="149" spans="1:26" hidden="1">
      <c r="A149" s="53"/>
      <c r="B149" s="49"/>
      <c r="C149" s="50"/>
      <c r="D149" s="50"/>
      <c r="E149" s="50"/>
      <c r="F149" s="54"/>
      <c r="G149" s="55"/>
      <c r="H149" s="53" t="s">
        <v>79</v>
      </c>
      <c r="I149" s="49"/>
      <c r="J149" s="15"/>
      <c r="K149" s="12"/>
      <c r="L149" s="15"/>
      <c r="M149" s="12"/>
      <c r="N149" s="12"/>
      <c r="O149" s="12"/>
      <c r="P149" s="12"/>
      <c r="Q149" s="12"/>
      <c r="R149" s="52" t="s">
        <v>73</v>
      </c>
      <c r="S149" s="12"/>
      <c r="T149" s="12"/>
      <c r="U149" s="12"/>
      <c r="V149" s="15"/>
      <c r="W149" s="15"/>
      <c r="X149" s="15"/>
      <c r="Y149" s="13"/>
      <c r="Z149" s="57"/>
    </row>
    <row r="150" spans="1:26" hidden="1">
      <c r="A150" s="53"/>
      <c r="B150" s="12"/>
      <c r="C150" s="54"/>
      <c r="D150" s="54"/>
      <c r="E150" s="54"/>
      <c r="F150" s="12"/>
      <c r="G150" s="58"/>
      <c r="H150" s="53">
        <v>58892</v>
      </c>
      <c r="I150" s="12"/>
      <c r="J150" s="15"/>
      <c r="K150" s="15"/>
      <c r="L150" s="15"/>
      <c r="M150" s="15"/>
      <c r="N150" s="15"/>
      <c r="O150" s="15"/>
      <c r="P150" s="12"/>
      <c r="Q150" s="12"/>
      <c r="R150" s="59" t="s">
        <v>74</v>
      </c>
      <c r="S150" s="15"/>
      <c r="T150" s="15"/>
      <c r="U150" s="15"/>
      <c r="V150" s="15"/>
      <c r="W150" s="15"/>
      <c r="X150" s="15"/>
      <c r="Y150" s="13"/>
      <c r="Z150" s="57"/>
    </row>
    <row r="151" spans="1:26" hidden="1">
      <c r="A151" s="53"/>
      <c r="B151" s="12"/>
      <c r="C151" s="54"/>
      <c r="D151" s="54"/>
      <c r="E151" s="54"/>
      <c r="F151" s="12"/>
      <c r="G151" s="58"/>
      <c r="H151" s="53" t="s">
        <v>80</v>
      </c>
      <c r="I151" s="12"/>
      <c r="J151" s="54"/>
      <c r="K151" s="15"/>
      <c r="L151" s="15"/>
      <c r="M151" s="15"/>
      <c r="N151" s="15"/>
      <c r="O151" s="15"/>
      <c r="P151" s="12"/>
      <c r="Q151" s="12"/>
      <c r="R151" s="52" t="s">
        <v>75</v>
      </c>
      <c r="S151" s="12"/>
      <c r="T151" s="12"/>
      <c r="U151" s="15"/>
      <c r="V151" s="15"/>
      <c r="W151" s="15"/>
      <c r="X151" s="15"/>
      <c r="Y151" s="13"/>
      <c r="Z151" s="57"/>
    </row>
    <row r="152" spans="1:26" hidden="1">
      <c r="A152" s="53"/>
      <c r="B152" s="12"/>
      <c r="C152" s="54"/>
      <c r="D152" s="54"/>
      <c r="E152" s="54"/>
      <c r="F152" s="12"/>
      <c r="G152" s="58"/>
      <c r="H152" s="53" t="s">
        <v>24</v>
      </c>
      <c r="I152" s="60"/>
      <c r="J152" s="61">
        <v>36</v>
      </c>
      <c r="K152" s="61">
        <v>38</v>
      </c>
      <c r="L152" s="61">
        <v>40</v>
      </c>
      <c r="M152" s="61">
        <v>42</v>
      </c>
      <c r="N152" s="61">
        <v>44</v>
      </c>
      <c r="O152" s="61">
        <v>46</v>
      </c>
      <c r="P152" s="62"/>
      <c r="Q152" s="12"/>
      <c r="R152" s="52"/>
      <c r="S152" s="12"/>
      <c r="T152" s="12"/>
      <c r="U152" s="12"/>
      <c r="V152" s="15"/>
      <c r="W152" s="15"/>
      <c r="X152" s="15"/>
      <c r="Y152" s="13"/>
      <c r="Z152" s="57"/>
    </row>
    <row r="153" spans="1:26" hidden="1">
      <c r="A153" s="53"/>
      <c r="B153" s="12"/>
      <c r="C153" s="12"/>
      <c r="D153" s="12"/>
      <c r="E153" s="12"/>
      <c r="F153" s="12"/>
      <c r="G153" s="58"/>
      <c r="H153" s="53" t="s">
        <v>54</v>
      </c>
      <c r="I153" s="60"/>
      <c r="J153" s="61">
        <v>1</v>
      </c>
      <c r="K153" s="61">
        <v>1</v>
      </c>
      <c r="L153" s="61">
        <v>1</v>
      </c>
      <c r="M153" s="61">
        <v>1</v>
      </c>
      <c r="N153" s="61">
        <v>1</v>
      </c>
      <c r="O153" s="61">
        <v>1</v>
      </c>
      <c r="P153" s="62"/>
      <c r="Q153" s="12"/>
      <c r="R153" s="52"/>
      <c r="S153" s="12"/>
      <c r="T153" s="12"/>
      <c r="U153" s="12"/>
      <c r="V153" s="15"/>
      <c r="W153" s="15"/>
      <c r="X153" s="15"/>
      <c r="Y153" s="13"/>
      <c r="Z153" s="57"/>
    </row>
    <row r="154" spans="1:26" hidden="1">
      <c r="A154" s="53"/>
      <c r="B154" s="12"/>
      <c r="C154" s="12"/>
      <c r="D154" s="12"/>
      <c r="E154" s="12"/>
      <c r="F154" s="12"/>
      <c r="G154" s="58"/>
      <c r="H154" s="53" t="s">
        <v>55</v>
      </c>
      <c r="I154" s="60"/>
      <c r="J154" s="61">
        <v>1</v>
      </c>
      <c r="K154" s="61">
        <v>1</v>
      </c>
      <c r="L154" s="63">
        <v>1</v>
      </c>
      <c r="M154" s="61">
        <v>1</v>
      </c>
      <c r="N154" s="61">
        <v>1</v>
      </c>
      <c r="O154" s="61">
        <v>1</v>
      </c>
      <c r="P154" s="63"/>
      <c r="Q154" s="12"/>
      <c r="R154" s="52"/>
      <c r="S154" s="12"/>
      <c r="T154" s="12"/>
      <c r="U154" s="12"/>
      <c r="V154" s="15"/>
      <c r="W154" s="15"/>
      <c r="X154" s="15"/>
      <c r="Y154" s="13"/>
      <c r="Z154" s="57"/>
    </row>
    <row r="155" spans="1:26" hidden="1">
      <c r="A155" s="53"/>
      <c r="B155" s="12"/>
      <c r="C155" s="12"/>
      <c r="D155" s="12"/>
      <c r="E155" s="12"/>
      <c r="F155" s="12"/>
      <c r="G155" s="58"/>
      <c r="H155" s="53" t="s">
        <v>6</v>
      </c>
      <c r="I155" s="60" t="s">
        <v>1</v>
      </c>
      <c r="J155" s="64"/>
      <c r="K155" s="15" t="s">
        <v>17</v>
      </c>
      <c r="L155" s="15"/>
      <c r="M155" s="13"/>
      <c r="N155" s="13"/>
      <c r="O155" s="13"/>
      <c r="P155" s="15"/>
      <c r="Q155" s="12"/>
      <c r="R155" s="52"/>
      <c r="S155" s="12"/>
      <c r="T155" s="12"/>
      <c r="U155" s="12"/>
      <c r="V155" s="15"/>
      <c r="W155" s="15"/>
      <c r="X155" s="15"/>
      <c r="Y155" s="13"/>
      <c r="Z155" s="57"/>
    </row>
    <row r="156" spans="1:26" hidden="1">
      <c r="A156" s="53"/>
      <c r="B156" s="12"/>
      <c r="C156" s="12"/>
      <c r="D156" s="12"/>
      <c r="E156" s="12"/>
      <c r="F156" s="12"/>
      <c r="G156" s="58"/>
      <c r="H156" s="40" t="s">
        <v>7</v>
      </c>
      <c r="I156" s="60" t="s">
        <v>1</v>
      </c>
      <c r="J156" s="65"/>
      <c r="K156" s="15" t="s">
        <v>17</v>
      </c>
      <c r="L156" s="15"/>
      <c r="M156" s="15"/>
      <c r="N156" s="15"/>
      <c r="O156" s="15"/>
      <c r="P156" s="12"/>
      <c r="Q156" s="12"/>
      <c r="R156" s="52"/>
      <c r="S156" s="12"/>
      <c r="T156" s="12"/>
      <c r="U156" s="12"/>
      <c r="V156" s="15"/>
      <c r="W156" s="15"/>
      <c r="X156" s="15"/>
      <c r="Y156" s="13"/>
      <c r="Z156" s="57"/>
    </row>
    <row r="157" spans="1:26" hidden="1">
      <c r="A157" s="53"/>
      <c r="B157" s="12"/>
      <c r="C157" s="12"/>
      <c r="D157" s="12"/>
      <c r="E157" s="12"/>
      <c r="F157" s="12"/>
      <c r="G157" s="58"/>
      <c r="H157" s="40" t="s">
        <v>8</v>
      </c>
      <c r="I157" s="60" t="s">
        <v>1</v>
      </c>
      <c r="J157" s="66"/>
      <c r="K157" s="67"/>
      <c r="L157" s="15"/>
      <c r="M157" s="15"/>
      <c r="N157" s="15"/>
      <c r="O157" s="15"/>
      <c r="P157" s="12"/>
      <c r="Q157" s="12"/>
      <c r="R157" s="68"/>
      <c r="S157" s="25"/>
      <c r="T157" s="25"/>
      <c r="U157" s="25"/>
      <c r="V157" s="25"/>
      <c r="W157" s="25"/>
      <c r="X157" s="25"/>
      <c r="Y157" s="69"/>
      <c r="Z157" s="70"/>
    </row>
    <row r="158" spans="1:26" hidden="1">
      <c r="A158" s="99" t="s">
        <v>48</v>
      </c>
      <c r="B158" s="100" t="s">
        <v>49</v>
      </c>
      <c r="C158" s="100" t="s">
        <v>50</v>
      </c>
      <c r="D158" s="113"/>
      <c r="E158" s="113"/>
      <c r="F158" s="101" t="s">
        <v>52</v>
      </c>
      <c r="G158" s="1075" t="s">
        <v>9</v>
      </c>
      <c r="H158" s="1076" t="s">
        <v>24</v>
      </c>
      <c r="I158" s="1076"/>
      <c r="J158" s="1076"/>
      <c r="K158" s="1076"/>
      <c r="L158" s="1076"/>
      <c r="M158" s="1076"/>
      <c r="N158" s="1076"/>
      <c r="O158" s="1076"/>
      <c r="P158" s="1076"/>
      <c r="Q158" s="1076"/>
      <c r="R158" s="1077"/>
      <c r="S158" s="102" t="s">
        <v>10</v>
      </c>
      <c r="T158" s="1096" t="s">
        <v>25</v>
      </c>
      <c r="U158" s="1096"/>
      <c r="V158" s="1096"/>
      <c r="W158" s="102" t="s">
        <v>11</v>
      </c>
      <c r="X158" s="102" t="s">
        <v>11</v>
      </c>
      <c r="Y158" s="104" t="s">
        <v>16</v>
      </c>
      <c r="Z158" s="105" t="s">
        <v>18</v>
      </c>
    </row>
    <row r="159" spans="1:26" hidden="1">
      <c r="A159" s="106" t="s">
        <v>12</v>
      </c>
      <c r="B159" s="107" t="s">
        <v>12</v>
      </c>
      <c r="C159" s="107" t="s">
        <v>51</v>
      </c>
      <c r="D159" s="127"/>
      <c r="E159" s="127"/>
      <c r="F159" s="101" t="s">
        <v>53</v>
      </c>
      <c r="G159" s="1075"/>
      <c r="H159" s="72">
        <v>36</v>
      </c>
      <c r="I159" s="72">
        <v>38</v>
      </c>
      <c r="J159" s="72">
        <v>40</v>
      </c>
      <c r="K159" s="72">
        <v>42</v>
      </c>
      <c r="L159" s="72">
        <v>44</v>
      </c>
      <c r="M159" s="72">
        <v>46</v>
      </c>
      <c r="N159" s="108"/>
      <c r="O159" s="92"/>
      <c r="P159" s="92"/>
      <c r="Q159" s="92"/>
      <c r="R159" s="92"/>
      <c r="S159" s="103" t="s">
        <v>13</v>
      </c>
      <c r="T159" s="1097"/>
      <c r="U159" s="1097"/>
      <c r="V159" s="1097"/>
      <c r="W159" s="103" t="s">
        <v>14</v>
      </c>
      <c r="X159" s="103" t="s">
        <v>15</v>
      </c>
      <c r="Y159" s="71" t="s">
        <v>17</v>
      </c>
      <c r="Z159" s="109" t="s">
        <v>17</v>
      </c>
    </row>
    <row r="160" spans="1:26" hidden="1">
      <c r="A160" s="1153">
        <v>306105</v>
      </c>
      <c r="B160" s="1118">
        <v>58892</v>
      </c>
      <c r="C160" s="764">
        <v>7</v>
      </c>
      <c r="D160" s="125"/>
      <c r="E160" s="125"/>
      <c r="F160" s="764" t="s">
        <v>78</v>
      </c>
      <c r="G160" s="61" t="s">
        <v>54</v>
      </c>
      <c r="H160" s="61">
        <v>1</v>
      </c>
      <c r="I160" s="61">
        <v>1</v>
      </c>
      <c r="J160" s="61">
        <v>1</v>
      </c>
      <c r="K160" s="61">
        <v>1</v>
      </c>
      <c r="L160" s="61">
        <v>1</v>
      </c>
      <c r="M160" s="61">
        <v>1</v>
      </c>
      <c r="N160" s="63"/>
      <c r="O160" s="61"/>
      <c r="P160" s="61"/>
      <c r="Q160" s="61"/>
      <c r="R160" s="61"/>
      <c r="S160" s="764">
        <f>M160+L160+K160+J160+I160+H160+H161+I161+J161+K161+L161+M161</f>
        <v>12</v>
      </c>
      <c r="T160" s="764">
        <v>89</v>
      </c>
      <c r="U160" s="1116" t="s">
        <v>19</v>
      </c>
      <c r="V160" s="1124">
        <v>303</v>
      </c>
      <c r="W160" s="764">
        <v>215</v>
      </c>
      <c r="X160" s="764">
        <f>W160*S160</f>
        <v>2580</v>
      </c>
      <c r="Y160" s="1126">
        <v>7</v>
      </c>
      <c r="Z160" s="1122">
        <v>7.9</v>
      </c>
    </row>
    <row r="161" spans="1:26" hidden="1">
      <c r="A161" s="1154"/>
      <c r="B161" s="1119"/>
      <c r="C161" s="765"/>
      <c r="D161" s="126"/>
      <c r="E161" s="126"/>
      <c r="F161" s="765"/>
      <c r="G161" s="91" t="s">
        <v>55</v>
      </c>
      <c r="H161" s="61">
        <v>1</v>
      </c>
      <c r="I161" s="61">
        <v>1</v>
      </c>
      <c r="J161" s="63">
        <v>1</v>
      </c>
      <c r="K161" s="61">
        <v>1</v>
      </c>
      <c r="L161" s="61">
        <v>1</v>
      </c>
      <c r="M161" s="61">
        <v>1</v>
      </c>
      <c r="N161" s="72"/>
      <c r="O161" s="72"/>
      <c r="P161" s="72"/>
      <c r="Q161" s="72"/>
      <c r="R161" s="72"/>
      <c r="S161" s="765"/>
      <c r="T161" s="765"/>
      <c r="U161" s="1138"/>
      <c r="V161" s="1125"/>
      <c r="W161" s="765"/>
      <c r="X161" s="765"/>
      <c r="Y161" s="1127"/>
      <c r="Z161" s="1123"/>
    </row>
    <row r="162" spans="1:26" hidden="1">
      <c r="A162" s="124"/>
      <c r="B162" s="111"/>
      <c r="C162" s="77"/>
      <c r="D162" s="77"/>
      <c r="E162" s="77"/>
      <c r="F162" s="77"/>
      <c r="G162" s="77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3"/>
      <c r="V162" s="74"/>
      <c r="W162" s="72"/>
      <c r="X162" s="72"/>
      <c r="Y162" s="75"/>
      <c r="Z162" s="76"/>
    </row>
    <row r="163" spans="1:26" ht="13.5" hidden="1" thickBot="1">
      <c r="A163" s="78"/>
      <c r="B163" s="79"/>
      <c r="C163" s="80"/>
      <c r="D163" s="80"/>
      <c r="E163" s="80"/>
      <c r="F163" s="80"/>
      <c r="G163" s="80"/>
      <c r="H163" s="79"/>
      <c r="I163" s="79"/>
      <c r="J163" s="79"/>
      <c r="K163" s="79"/>
      <c r="L163" s="79"/>
      <c r="M163" s="79"/>
      <c r="N163" s="79"/>
      <c r="O163" s="88"/>
      <c r="P163" s="79"/>
      <c r="Q163" s="79"/>
      <c r="R163" s="79"/>
      <c r="S163" s="79"/>
      <c r="T163" s="79"/>
      <c r="U163" s="79"/>
      <c r="V163" s="79"/>
      <c r="W163" s="88">
        <f>SUM(W160:W162)</f>
        <v>215</v>
      </c>
      <c r="X163" s="88">
        <f>SUM(X160:X162)</f>
        <v>2580</v>
      </c>
      <c r="Y163" s="81">
        <f>SUM(Y160:Y162)</f>
        <v>7</v>
      </c>
      <c r="Z163" s="89">
        <f>SUM(Z160:Z162)</f>
        <v>7.9</v>
      </c>
    </row>
    <row r="164" spans="1:26" hidden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idden="1">
      <c r="A165" s="82" t="s">
        <v>41</v>
      </c>
      <c r="B165" s="82"/>
      <c r="C165" s="90">
        <f>W163</f>
        <v>215</v>
      </c>
      <c r="D165" s="82" t="s">
        <v>44</v>
      </c>
      <c r="E165" s="82"/>
      <c r="F165" s="130" t="s">
        <v>84</v>
      </c>
      <c r="G165" s="130" t="s">
        <v>9</v>
      </c>
      <c r="H165" s="1150" t="s">
        <v>82</v>
      </c>
      <c r="I165" s="1150"/>
      <c r="J165" s="1150"/>
      <c r="K165" s="1150"/>
      <c r="L165" s="1150"/>
      <c r="M165" s="1150"/>
      <c r="N165" s="133"/>
      <c r="O165" s="130" t="s">
        <v>83</v>
      </c>
      <c r="P165" s="1151" t="s">
        <v>51</v>
      </c>
      <c r="Q165" s="1151"/>
      <c r="R165" s="84"/>
      <c r="S165" s="84"/>
      <c r="T165" s="84"/>
      <c r="U165" s="84"/>
      <c r="V165" s="84"/>
      <c r="W165" s="84"/>
      <c r="X165" s="84"/>
      <c r="Y165" s="82"/>
      <c r="Z165" s="82"/>
    </row>
    <row r="166" spans="1:26" hidden="1">
      <c r="A166" s="82" t="s">
        <v>42</v>
      </c>
      <c r="B166" s="82"/>
      <c r="C166" s="120">
        <f>X163</f>
        <v>2580</v>
      </c>
      <c r="D166" s="82" t="s">
        <v>15</v>
      </c>
      <c r="E166" s="82"/>
      <c r="F166" s="128"/>
      <c r="G166" s="128"/>
      <c r="H166" s="72">
        <v>36</v>
      </c>
      <c r="I166" s="72">
        <v>38</v>
      </c>
      <c r="J166" s="72">
        <v>40</v>
      </c>
      <c r="K166" s="72">
        <v>42</v>
      </c>
      <c r="L166" s="72">
        <v>44</v>
      </c>
      <c r="M166" s="72">
        <v>46</v>
      </c>
      <c r="N166" s="61"/>
      <c r="O166" s="128"/>
      <c r="P166" s="1140"/>
      <c r="Q166" s="1140"/>
      <c r="R166" s="84"/>
      <c r="S166" s="84"/>
      <c r="T166" s="84"/>
      <c r="U166" s="84"/>
      <c r="V166" s="84"/>
      <c r="W166" s="84"/>
      <c r="X166" s="84"/>
      <c r="Y166" s="82"/>
      <c r="Z166" s="82"/>
    </row>
    <row r="167" spans="1:26" hidden="1">
      <c r="A167" s="82" t="s">
        <v>21</v>
      </c>
      <c r="B167" s="82"/>
      <c r="C167" s="85">
        <v>1505</v>
      </c>
      <c r="D167" s="82" t="s">
        <v>22</v>
      </c>
      <c r="E167" s="82"/>
      <c r="F167" s="759" t="s">
        <v>78</v>
      </c>
      <c r="G167" s="61" t="s">
        <v>54</v>
      </c>
      <c r="H167" s="61">
        <f>H160*W160</f>
        <v>215</v>
      </c>
      <c r="I167" s="61">
        <f>I160*W160</f>
        <v>215</v>
      </c>
      <c r="J167" s="61">
        <f>J160*W160</f>
        <v>215</v>
      </c>
      <c r="K167" s="61">
        <f>K160*W160</f>
        <v>215</v>
      </c>
      <c r="L167" s="61">
        <f>L160*W160</f>
        <v>215</v>
      </c>
      <c r="M167" s="61">
        <f>M160*W160</f>
        <v>215</v>
      </c>
      <c r="N167" s="61">
        <f>H167+I167+J167+K167+L167+M167</f>
        <v>1290</v>
      </c>
      <c r="O167" s="759">
        <f>N167+N168</f>
        <v>2580</v>
      </c>
      <c r="P167" s="759">
        <v>7</v>
      </c>
      <c r="Q167" s="759"/>
      <c r="R167" s="84"/>
      <c r="S167" s="84"/>
      <c r="T167" s="84"/>
      <c r="U167" s="84"/>
      <c r="V167" s="84"/>
      <c r="W167" s="84"/>
      <c r="X167" s="84"/>
      <c r="Y167" s="82"/>
      <c r="Z167" s="82"/>
    </row>
    <row r="168" spans="1:26" hidden="1">
      <c r="A168" s="82" t="s">
        <v>23</v>
      </c>
      <c r="B168" s="82"/>
      <c r="C168" s="85">
        <v>1698.5</v>
      </c>
      <c r="D168" s="82" t="s">
        <v>22</v>
      </c>
      <c r="E168" s="82"/>
      <c r="F168" s="759"/>
      <c r="G168" s="61" t="s">
        <v>55</v>
      </c>
      <c r="H168" s="61">
        <f>H161*W160</f>
        <v>215</v>
      </c>
      <c r="I168" s="61">
        <f>I161*W160</f>
        <v>215</v>
      </c>
      <c r="J168" s="61">
        <f>J161*W160</f>
        <v>215</v>
      </c>
      <c r="K168" s="61">
        <f>K161*W160</f>
        <v>215</v>
      </c>
      <c r="L168" s="61">
        <f>L161*W160</f>
        <v>215</v>
      </c>
      <c r="M168" s="61">
        <f>M161*W160</f>
        <v>215</v>
      </c>
      <c r="N168" s="61">
        <f>H168+I168+J168+K168+L168+M168</f>
        <v>1290</v>
      </c>
      <c r="O168" s="759"/>
      <c r="P168" s="759"/>
      <c r="Q168" s="759"/>
      <c r="R168" s="84"/>
      <c r="S168" s="84"/>
      <c r="T168" s="84"/>
      <c r="U168" s="84"/>
      <c r="V168" s="84"/>
      <c r="W168" s="84"/>
      <c r="X168" s="84"/>
      <c r="Y168" s="82"/>
      <c r="Z168" s="82"/>
    </row>
    <row r="169" spans="1:26" hidden="1">
      <c r="A169" s="82" t="s">
        <v>43</v>
      </c>
      <c r="B169" s="82"/>
      <c r="C169" s="86">
        <v>6.74</v>
      </c>
      <c r="D169" s="82" t="s">
        <v>45</v>
      </c>
      <c r="E169" s="82"/>
      <c r="F169" s="82"/>
      <c r="G169" s="82"/>
      <c r="H169" s="82"/>
      <c r="I169" s="82"/>
      <c r="J169" s="82"/>
      <c r="K169" s="82"/>
      <c r="L169" s="82"/>
      <c r="M169" s="83"/>
      <c r="N169" s="83"/>
      <c r="O169" s="83"/>
      <c r="P169" s="82"/>
      <c r="Q169" s="84"/>
      <c r="R169" s="84"/>
      <c r="S169" s="84"/>
      <c r="T169" s="84"/>
      <c r="U169" s="84"/>
      <c r="V169" s="84"/>
      <c r="W169" s="84"/>
      <c r="X169" s="84"/>
      <c r="Y169" s="82"/>
      <c r="Z169" s="82"/>
    </row>
    <row r="170" spans="1:26">
      <c r="A170" s="82"/>
      <c r="B170" s="82"/>
      <c r="C170" s="86"/>
      <c r="D170" s="86"/>
      <c r="E170" s="86"/>
      <c r="F170" s="86"/>
      <c r="G170" s="82"/>
      <c r="H170" s="82"/>
      <c r="I170" s="82"/>
      <c r="J170" s="82"/>
      <c r="K170" s="82"/>
      <c r="L170" s="82"/>
      <c r="M170" s="83"/>
      <c r="N170" s="83"/>
      <c r="O170" s="83"/>
      <c r="P170" s="82"/>
      <c r="Q170" s="84"/>
      <c r="R170" s="84"/>
      <c r="S170" s="84"/>
      <c r="T170" s="84"/>
      <c r="U170" s="84"/>
      <c r="V170" s="84"/>
      <c r="W170" s="84"/>
      <c r="X170" s="84"/>
      <c r="Y170" s="82"/>
      <c r="Z170" s="82"/>
    </row>
    <row r="171" spans="1:26">
      <c r="A171" s="82"/>
      <c r="B171" s="82"/>
      <c r="C171" s="86"/>
      <c r="D171" s="86"/>
      <c r="E171" s="86"/>
      <c r="F171" s="86"/>
      <c r="G171" s="82"/>
      <c r="H171" s="82"/>
      <c r="I171" s="82"/>
      <c r="J171" s="82"/>
      <c r="K171" s="82"/>
      <c r="L171" s="82"/>
      <c r="M171" s="83"/>
      <c r="N171" s="83"/>
      <c r="O171" s="83"/>
      <c r="P171" s="82"/>
      <c r="Q171" s="84"/>
      <c r="R171" s="84"/>
      <c r="S171" s="84"/>
      <c r="T171" s="84"/>
      <c r="U171" s="84"/>
      <c r="V171" s="84"/>
      <c r="W171" s="84"/>
      <c r="X171" s="84"/>
      <c r="Y171" s="82"/>
      <c r="Z171" s="82"/>
    </row>
    <row r="172" spans="1:26">
      <c r="A172" s="82"/>
      <c r="B172" s="82"/>
      <c r="C172" s="86"/>
      <c r="D172" s="86"/>
      <c r="E172" s="86"/>
      <c r="F172" s="86"/>
      <c r="G172" s="82"/>
      <c r="H172" s="82"/>
      <c r="I172" s="82"/>
      <c r="J172" s="82"/>
      <c r="K172" s="82"/>
      <c r="L172" s="82"/>
      <c r="M172" s="83"/>
      <c r="N172" s="83"/>
      <c r="O172" s="83"/>
      <c r="P172" s="82"/>
      <c r="Q172" s="84"/>
      <c r="R172" s="84"/>
      <c r="S172" s="84"/>
      <c r="T172" s="84"/>
      <c r="U172" s="84"/>
      <c r="V172" s="84"/>
      <c r="W172" s="84"/>
      <c r="X172" s="84"/>
      <c r="Y172" s="82"/>
      <c r="Z172" s="82"/>
    </row>
  </sheetData>
  <mergeCells count="164">
    <mergeCell ref="F93:F94"/>
    <mergeCell ref="M136:O136"/>
    <mergeCell ref="U160:U161"/>
    <mergeCell ref="B93:B94"/>
    <mergeCell ref="W93:W94"/>
    <mergeCell ref="X93:X94"/>
    <mergeCell ref="C93:C94"/>
    <mergeCell ref="S93:S94"/>
    <mergeCell ref="T93:T94"/>
    <mergeCell ref="U93:U94"/>
    <mergeCell ref="V93:V94"/>
    <mergeCell ref="V160:V161"/>
    <mergeCell ref="A131:Z131"/>
    <mergeCell ref="A132:Z132"/>
    <mergeCell ref="X160:X161"/>
    <mergeCell ref="M138:O138"/>
    <mergeCell ref="S160:S161"/>
    <mergeCell ref="T160:T161"/>
    <mergeCell ref="M139:O139"/>
    <mergeCell ref="P138:S138"/>
    <mergeCell ref="Q141:U141"/>
    <mergeCell ref="Z93:Z94"/>
    <mergeCell ref="Y93:Y94"/>
    <mergeCell ref="C160:C161"/>
    <mergeCell ref="W35:W36"/>
    <mergeCell ref="X35:X36"/>
    <mergeCell ref="F38:F39"/>
    <mergeCell ref="V35:V36"/>
    <mergeCell ref="W38:W39"/>
    <mergeCell ref="M71:O71"/>
    <mergeCell ref="E59:E60"/>
    <mergeCell ref="F61:F62"/>
    <mergeCell ref="F59:F60"/>
    <mergeCell ref="E61:E62"/>
    <mergeCell ref="E55:E56"/>
    <mergeCell ref="P61:Q62"/>
    <mergeCell ref="O61:O62"/>
    <mergeCell ref="O59:O60"/>
    <mergeCell ref="E57:E58"/>
    <mergeCell ref="C35:C36"/>
    <mergeCell ref="F41:F42"/>
    <mergeCell ref="F35:F36"/>
    <mergeCell ref="S35:S36"/>
    <mergeCell ref="T35:T36"/>
    <mergeCell ref="U35:U36"/>
    <mergeCell ref="D38:D39"/>
    <mergeCell ref="D41:D42"/>
    <mergeCell ref="C41:C42"/>
    <mergeCell ref="C38:C39"/>
    <mergeCell ref="T41:T42"/>
    <mergeCell ref="D35:D36"/>
    <mergeCell ref="A1:Z1"/>
    <mergeCell ref="A2:Z2"/>
    <mergeCell ref="M7:O7"/>
    <mergeCell ref="M8:O8"/>
    <mergeCell ref="A3:Z3"/>
    <mergeCell ref="M6:O6"/>
    <mergeCell ref="P7:S7"/>
    <mergeCell ref="A4:X4"/>
    <mergeCell ref="M5:O5"/>
    <mergeCell ref="C32:C33"/>
    <mergeCell ref="Q10:U10"/>
    <mergeCell ref="C29:C30"/>
    <mergeCell ref="S29:S30"/>
    <mergeCell ref="T29:T30"/>
    <mergeCell ref="F32:F33"/>
    <mergeCell ref="S32:S33"/>
    <mergeCell ref="T32:T33"/>
    <mergeCell ref="T27:V28"/>
    <mergeCell ref="G27:G28"/>
    <mergeCell ref="D29:D30"/>
    <mergeCell ref="D32:D33"/>
    <mergeCell ref="F29:F30"/>
    <mergeCell ref="U29:U30"/>
    <mergeCell ref="H27:R27"/>
    <mergeCell ref="Z29:Z30"/>
    <mergeCell ref="U32:U33"/>
    <mergeCell ref="V32:V33"/>
    <mergeCell ref="W32:W33"/>
    <mergeCell ref="X32:X33"/>
    <mergeCell ref="Y32:Y33"/>
    <mergeCell ref="Z32:Z33"/>
    <mergeCell ref="V29:V30"/>
    <mergeCell ref="W29:W30"/>
    <mergeCell ref="X29:X30"/>
    <mergeCell ref="Y29:Y30"/>
    <mergeCell ref="F167:F168"/>
    <mergeCell ref="O167:O168"/>
    <mergeCell ref="P167:Q168"/>
    <mergeCell ref="P99:Q99"/>
    <mergeCell ref="F100:F101"/>
    <mergeCell ref="O100:O101"/>
    <mergeCell ref="P100:Q101"/>
    <mergeCell ref="P63:Q63"/>
    <mergeCell ref="P166:Q166"/>
    <mergeCell ref="A68:X68"/>
    <mergeCell ref="M69:O69"/>
    <mergeCell ref="M70:O70"/>
    <mergeCell ref="M72:O72"/>
    <mergeCell ref="P71:S71"/>
    <mergeCell ref="A64:Z64"/>
    <mergeCell ref="A65:Z65"/>
    <mergeCell ref="A66:Z66"/>
    <mergeCell ref="T158:V159"/>
    <mergeCell ref="Q74:U74"/>
    <mergeCell ref="G91:G92"/>
    <mergeCell ref="H91:R91"/>
    <mergeCell ref="T91:V92"/>
    <mergeCell ref="M137:O137"/>
    <mergeCell ref="A93:A94"/>
    <mergeCell ref="H165:M165"/>
    <mergeCell ref="P165:Q165"/>
    <mergeCell ref="H98:M98"/>
    <mergeCell ref="P98:Q98"/>
    <mergeCell ref="A133:Z133"/>
    <mergeCell ref="A135:X135"/>
    <mergeCell ref="Y160:Y161"/>
    <mergeCell ref="Z160:Z161"/>
    <mergeCell ref="B160:B161"/>
    <mergeCell ref="W160:W161"/>
    <mergeCell ref="A160:A161"/>
    <mergeCell ref="F160:F161"/>
    <mergeCell ref="G158:G159"/>
    <mergeCell ref="H158:R158"/>
    <mergeCell ref="Z38:Z39"/>
    <mergeCell ref="P59:Q60"/>
    <mergeCell ref="V41:V42"/>
    <mergeCell ref="W41:W42"/>
    <mergeCell ref="V38:V39"/>
    <mergeCell ref="U38:U39"/>
    <mergeCell ref="T38:T39"/>
    <mergeCell ref="S38:S39"/>
    <mergeCell ref="X38:X39"/>
    <mergeCell ref="Y38:Y39"/>
    <mergeCell ref="S41:S42"/>
    <mergeCell ref="P49:Q50"/>
    <mergeCell ref="P51:Q52"/>
    <mergeCell ref="P47:Q47"/>
    <mergeCell ref="P48:Q48"/>
    <mergeCell ref="Y41:Y42"/>
    <mergeCell ref="A29:A44"/>
    <mergeCell ref="B29:B44"/>
    <mergeCell ref="Z35:Z36"/>
    <mergeCell ref="Y35:Y36"/>
    <mergeCell ref="P53:Q54"/>
    <mergeCell ref="Z41:Z42"/>
    <mergeCell ref="F49:F50"/>
    <mergeCell ref="E49:E50"/>
    <mergeCell ref="F57:F58"/>
    <mergeCell ref="E51:E52"/>
    <mergeCell ref="F51:F52"/>
    <mergeCell ref="H47:M47"/>
    <mergeCell ref="X41:X42"/>
    <mergeCell ref="P55:Q56"/>
    <mergeCell ref="P57:Q58"/>
    <mergeCell ref="O53:O54"/>
    <mergeCell ref="U41:U42"/>
    <mergeCell ref="O51:O52"/>
    <mergeCell ref="O55:O56"/>
    <mergeCell ref="O57:O58"/>
    <mergeCell ref="O49:O50"/>
    <mergeCell ref="F55:F56"/>
    <mergeCell ref="F53:F54"/>
    <mergeCell ref="E53:E54"/>
  </mergeCells>
  <phoneticPr fontId="0" type="noConversion"/>
  <pageMargins left="0.55000000000000004" right="0.37" top="0.37" bottom="0.37" header="0.32" footer="0.34"/>
  <pageSetup scale="61" orientation="landscape" r:id="rId1"/>
  <headerFooter alignWithMargins="0"/>
  <ignoredErrors>
    <ignoredError sqref="E57:E62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Y168"/>
  <sheetViews>
    <sheetView topLeftCell="G31" zoomScaleNormal="100" workbookViewId="0">
      <selection activeCell="G52" sqref="G52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9.7109375" customWidth="1"/>
    <col min="6" max="6" width="12" customWidth="1"/>
    <col min="7" max="9" width="8.140625" customWidth="1"/>
    <col min="10" max="10" width="7.85546875" customWidth="1"/>
    <col min="11" max="11" width="7.7109375" customWidth="1"/>
    <col min="12" max="12" width="7.5703125" customWidth="1"/>
    <col min="13" max="13" width="7.42578125" customWidth="1"/>
    <col min="14" max="14" width="8.28515625" customWidth="1"/>
    <col min="15" max="15" width="4.42578125" customWidth="1"/>
    <col min="16" max="17" width="3.7109375" customWidth="1"/>
    <col min="18" max="18" width="7.7109375" customWidth="1"/>
    <col min="19" max="19" width="5.85546875" customWidth="1"/>
    <col min="20" max="20" width="5.140625" customWidth="1"/>
    <col min="21" max="21" width="6.28515625" customWidth="1"/>
    <col min="22" max="22" width="8.28515625" customWidth="1"/>
    <col min="23" max="23" width="8.42578125" customWidth="1"/>
    <col min="24" max="24" width="8.85546875" customWidth="1"/>
    <col min="25" max="25" width="8.7109375" customWidth="1"/>
  </cols>
  <sheetData>
    <row r="1" spans="1:25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2"/>
      <c r="Y4" s="2"/>
    </row>
    <row r="5" spans="1:25" ht="13.5" thickBot="1">
      <c r="A5" s="3" t="s">
        <v>0</v>
      </c>
      <c r="B5" s="4"/>
      <c r="C5" s="5"/>
      <c r="D5" s="5"/>
      <c r="E5" s="5"/>
      <c r="F5" s="5"/>
      <c r="G5" s="5"/>
      <c r="H5" s="5"/>
      <c r="I5" s="6"/>
      <c r="J5" s="6"/>
      <c r="K5" s="4"/>
      <c r="L5" s="793" t="s">
        <v>28</v>
      </c>
      <c r="M5" s="794"/>
      <c r="N5" s="794"/>
      <c r="O5" s="8"/>
      <c r="P5" s="5"/>
      <c r="Q5" s="7"/>
      <c r="R5" s="7"/>
      <c r="S5" s="7"/>
      <c r="T5" s="7" t="s">
        <v>118</v>
      </c>
      <c r="U5" s="7"/>
      <c r="V5" s="9"/>
      <c r="W5" s="3" t="s">
        <v>20</v>
      </c>
      <c r="X5" s="8"/>
      <c r="Y5" s="10"/>
    </row>
    <row r="6" spans="1:25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3"/>
      <c r="J6" s="13"/>
      <c r="K6" s="14"/>
      <c r="L6" s="796" t="s">
        <v>2</v>
      </c>
      <c r="M6" s="797"/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3"/>
      <c r="J7" s="23"/>
      <c r="K7" s="24"/>
      <c r="L7" s="791" t="s">
        <v>67</v>
      </c>
      <c r="M7" s="792"/>
      <c r="N7" s="792"/>
      <c r="O7" s="798"/>
      <c r="P7" s="792"/>
      <c r="Q7" s="792"/>
      <c r="R7" s="792"/>
      <c r="S7" s="27"/>
      <c r="T7" s="7"/>
      <c r="U7" s="7"/>
      <c r="V7" s="29"/>
      <c r="W7" s="30" t="s">
        <v>29</v>
      </c>
      <c r="X7" s="26" t="s">
        <v>119</v>
      </c>
      <c r="Y7" s="29"/>
    </row>
    <row r="8" spans="1:25">
      <c r="A8" s="31" t="s">
        <v>34</v>
      </c>
      <c r="B8" s="32"/>
      <c r="C8" s="32"/>
      <c r="D8" s="32"/>
      <c r="E8" s="32"/>
      <c r="F8" s="32"/>
      <c r="G8" s="32"/>
      <c r="H8" s="32"/>
      <c r="I8" s="33"/>
      <c r="J8" s="33"/>
      <c r="K8" s="34"/>
      <c r="L8" s="793" t="s">
        <v>36</v>
      </c>
      <c r="M8" s="794"/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>
      <c r="A9" s="37" t="s">
        <v>64</v>
      </c>
      <c r="B9" s="12"/>
      <c r="C9" s="12"/>
      <c r="D9" s="12"/>
      <c r="E9" s="12"/>
      <c r="F9" s="12"/>
      <c r="G9" s="12"/>
      <c r="H9" s="12"/>
      <c r="I9" s="17"/>
      <c r="J9" s="17"/>
      <c r="K9" s="14"/>
      <c r="L9" s="87"/>
      <c r="M9" s="14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>
      <c r="A10" s="37" t="s">
        <v>65</v>
      </c>
      <c r="B10" s="12"/>
      <c r="C10" s="12"/>
      <c r="D10" s="12"/>
      <c r="E10" s="12"/>
      <c r="F10" s="12"/>
      <c r="G10" s="12"/>
      <c r="H10" s="12"/>
      <c r="I10" s="17"/>
      <c r="J10" s="17"/>
      <c r="K10" s="14"/>
      <c r="L10" s="113" t="s">
        <v>38</v>
      </c>
      <c r="M10" s="35"/>
      <c r="N10" s="35"/>
      <c r="O10" s="44"/>
      <c r="P10" s="801"/>
      <c r="Q10" s="801"/>
      <c r="R10" s="801"/>
      <c r="S10" s="801"/>
      <c r="T10" s="801"/>
      <c r="U10" s="43"/>
      <c r="V10" s="43" t="s">
        <v>120</v>
      </c>
      <c r="W10" s="43"/>
      <c r="X10" s="43"/>
      <c r="Y10" s="121"/>
    </row>
    <row r="11" spans="1:25">
      <c r="A11" s="37" t="s">
        <v>66</v>
      </c>
      <c r="B11" s="38"/>
      <c r="C11" s="38"/>
      <c r="D11" s="38"/>
      <c r="E11" s="38"/>
      <c r="F11" s="39"/>
      <c r="G11" s="12"/>
      <c r="H11" s="15"/>
      <c r="I11" s="15"/>
      <c r="J11" s="17"/>
      <c r="K11" s="12"/>
      <c r="L11" s="114" t="s">
        <v>39</v>
      </c>
      <c r="M11" s="15"/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>
      <c r="A12" s="37" t="s">
        <v>63</v>
      </c>
      <c r="B12" s="38"/>
      <c r="C12" s="38"/>
      <c r="D12" s="38"/>
      <c r="E12" s="38"/>
      <c r="F12" s="38"/>
      <c r="G12" s="12"/>
      <c r="H12" s="15"/>
      <c r="I12" s="15"/>
      <c r="J12" s="17"/>
      <c r="K12" s="12"/>
      <c r="L12" s="114" t="s">
        <v>37</v>
      </c>
      <c r="M12" s="15"/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>
      <c r="A13" s="31" t="s">
        <v>35</v>
      </c>
      <c r="B13" s="42"/>
      <c r="C13" s="42"/>
      <c r="D13" s="42"/>
      <c r="E13" s="42"/>
      <c r="F13" s="42"/>
      <c r="G13" s="32"/>
      <c r="H13" s="43"/>
      <c r="I13" s="33"/>
      <c r="J13" s="33"/>
      <c r="K13" s="118"/>
      <c r="L13" s="18" t="s">
        <v>3</v>
      </c>
      <c r="M13" s="15"/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>
      <c r="A14" s="37" t="s">
        <v>62</v>
      </c>
      <c r="B14" s="38"/>
      <c r="C14" s="38"/>
      <c r="D14" s="38"/>
      <c r="E14" s="38"/>
      <c r="F14" s="39"/>
      <c r="G14" s="12"/>
      <c r="H14" s="15"/>
      <c r="I14" s="15"/>
      <c r="J14" s="17"/>
      <c r="K14" s="119"/>
      <c r="L14" s="18" t="s">
        <v>4</v>
      </c>
      <c r="M14" s="16"/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>
      <c r="A15" s="37" t="s">
        <v>63</v>
      </c>
      <c r="B15" s="38"/>
      <c r="C15" s="38"/>
      <c r="D15" s="38"/>
      <c r="E15" s="38"/>
      <c r="F15" s="38"/>
      <c r="G15" s="12"/>
      <c r="H15" s="15"/>
      <c r="I15" s="15"/>
      <c r="J15" s="17"/>
      <c r="K15" s="115"/>
      <c r="L15" s="18" t="s">
        <v>5</v>
      </c>
      <c r="M15" s="15"/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>
      <c r="A16" s="122"/>
      <c r="B16" s="41"/>
      <c r="C16" s="41"/>
      <c r="D16" s="41"/>
      <c r="E16" s="41"/>
      <c r="F16" s="41"/>
      <c r="G16" s="22"/>
      <c r="H16" s="25"/>
      <c r="I16" s="25"/>
      <c r="J16" s="23"/>
      <c r="K16" s="117"/>
      <c r="L16" s="116" t="s">
        <v>68</v>
      </c>
      <c r="M16" s="25"/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>
      <c r="A17" s="48"/>
      <c r="B17" s="49"/>
      <c r="C17" s="50"/>
      <c r="D17" s="50"/>
      <c r="E17" s="50"/>
      <c r="F17" s="51"/>
      <c r="G17" s="48" t="s">
        <v>81</v>
      </c>
      <c r="H17" s="49"/>
      <c r="I17" s="15"/>
      <c r="J17" s="12"/>
      <c r="K17" s="15"/>
      <c r="L17" s="12"/>
      <c r="M17" s="12"/>
      <c r="N17" s="12"/>
      <c r="O17" s="12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>
      <c r="A18" s="53"/>
      <c r="B18" s="49"/>
      <c r="C18" s="50"/>
      <c r="D18" s="50"/>
      <c r="E18" s="54"/>
      <c r="F18" s="55"/>
      <c r="G18" s="53" t="s">
        <v>79</v>
      </c>
      <c r="H18" s="49"/>
      <c r="I18" s="15"/>
      <c r="J18" s="12"/>
      <c r="K18" s="15"/>
      <c r="L18" s="12"/>
      <c r="M18" s="12"/>
      <c r="N18" s="12"/>
      <c r="O18" s="12"/>
      <c r="P18" s="12"/>
      <c r="Q18" s="52" t="s">
        <v>99</v>
      </c>
      <c r="R18" s="12"/>
      <c r="S18" s="12"/>
      <c r="T18" s="12"/>
      <c r="U18" s="15"/>
      <c r="V18" s="15"/>
      <c r="W18" s="15"/>
      <c r="X18" s="13"/>
      <c r="Y18" s="57"/>
    </row>
    <row r="19" spans="1:25">
      <c r="A19" s="53"/>
      <c r="B19" s="12"/>
      <c r="C19" s="54"/>
      <c r="D19" s="54"/>
      <c r="E19" s="12"/>
      <c r="F19" s="58"/>
      <c r="G19" s="53">
        <v>64294</v>
      </c>
      <c r="H19" s="12"/>
      <c r="I19" s="15"/>
      <c r="J19" s="15"/>
      <c r="K19" s="15"/>
      <c r="L19" s="15"/>
      <c r="M19" s="15"/>
      <c r="N19" s="15"/>
      <c r="O19" s="12"/>
      <c r="P19" s="12"/>
      <c r="Q19" s="59" t="s">
        <v>101</v>
      </c>
      <c r="R19" s="15"/>
      <c r="S19" s="15"/>
      <c r="T19" s="15"/>
      <c r="U19" s="15"/>
      <c r="V19" s="15"/>
      <c r="W19" s="15"/>
      <c r="X19" s="13"/>
      <c r="Y19" s="57"/>
    </row>
    <row r="20" spans="1:25">
      <c r="A20" s="53"/>
      <c r="B20" s="12"/>
      <c r="C20" s="54"/>
      <c r="D20" s="54"/>
      <c r="E20" s="12"/>
      <c r="F20" s="58"/>
      <c r="G20" s="53" t="s">
        <v>80</v>
      </c>
      <c r="H20" s="12"/>
      <c r="I20" s="54"/>
      <c r="J20" s="15"/>
      <c r="K20" s="15"/>
      <c r="L20" s="15"/>
      <c r="M20" s="15"/>
      <c r="N20" s="15"/>
      <c r="O20" s="12"/>
      <c r="P20" s="12"/>
      <c r="Q20" s="52" t="s">
        <v>102</v>
      </c>
      <c r="R20" s="12"/>
      <c r="S20" s="12"/>
      <c r="T20" s="15"/>
      <c r="U20" s="15"/>
      <c r="V20" s="15"/>
      <c r="W20" s="15"/>
      <c r="X20" s="13"/>
      <c r="Y20" s="57"/>
    </row>
    <row r="21" spans="1:25">
      <c r="A21" s="53"/>
      <c r="B21" s="12"/>
      <c r="C21" s="54"/>
      <c r="D21" s="54"/>
      <c r="E21" s="12"/>
      <c r="F21" s="58"/>
      <c r="G21" s="53" t="s">
        <v>24</v>
      </c>
      <c r="H21" s="60"/>
      <c r="I21" s="61">
        <v>36</v>
      </c>
      <c r="J21" s="61">
        <v>38</v>
      </c>
      <c r="K21" s="61">
        <v>40</v>
      </c>
      <c r="L21" s="61">
        <v>42</v>
      </c>
      <c r="M21" s="61">
        <v>44</v>
      </c>
      <c r="N21" s="61">
        <v>46</v>
      </c>
      <c r="O21" s="62"/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>
      <c r="A22" s="53"/>
      <c r="B22" s="12"/>
      <c r="C22" s="12"/>
      <c r="D22" s="12"/>
      <c r="E22" s="12"/>
      <c r="F22" s="58"/>
      <c r="G22" s="53" t="s">
        <v>103</v>
      </c>
      <c r="H22" s="60"/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2"/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>
      <c r="A23" s="53"/>
      <c r="B23" s="12"/>
      <c r="C23" s="12"/>
      <c r="D23" s="12"/>
      <c r="E23" s="12"/>
      <c r="F23" s="58"/>
      <c r="G23" s="53" t="s">
        <v>104</v>
      </c>
      <c r="H23" s="60"/>
      <c r="I23" s="61">
        <v>1</v>
      </c>
      <c r="J23" s="61">
        <v>1</v>
      </c>
      <c r="K23" s="63">
        <v>1</v>
      </c>
      <c r="L23" s="61">
        <v>1</v>
      </c>
      <c r="M23" s="61">
        <v>1</v>
      </c>
      <c r="N23" s="61">
        <v>1</v>
      </c>
      <c r="O23" s="63"/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>
      <c r="A24" s="53"/>
      <c r="B24" s="12"/>
      <c r="C24" s="12"/>
      <c r="D24" s="12"/>
      <c r="E24" s="12"/>
      <c r="F24" s="58"/>
      <c r="G24" s="53" t="s">
        <v>6</v>
      </c>
      <c r="H24" s="60" t="s">
        <v>1</v>
      </c>
      <c r="I24" s="64">
        <v>8</v>
      </c>
      <c r="J24" s="15" t="s">
        <v>17</v>
      </c>
      <c r="K24" s="15"/>
      <c r="L24" s="13"/>
      <c r="M24" s="13"/>
      <c r="N24" s="13"/>
      <c r="O24" s="15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>
      <c r="A25" s="53"/>
      <c r="B25" s="12"/>
      <c r="C25" s="12"/>
      <c r="D25" s="12"/>
      <c r="E25" s="12"/>
      <c r="F25" s="58"/>
      <c r="G25" s="40" t="s">
        <v>7</v>
      </c>
      <c r="H25" s="60" t="s">
        <v>1</v>
      </c>
      <c r="I25" s="65">
        <v>6.5</v>
      </c>
      <c r="J25" s="15" t="s">
        <v>17</v>
      </c>
      <c r="K25" s="15"/>
      <c r="L25" s="15"/>
      <c r="M25" s="15"/>
      <c r="N25" s="15"/>
      <c r="O25" s="12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>
      <c r="A26" s="53"/>
      <c r="B26" s="12"/>
      <c r="C26" s="12"/>
      <c r="D26" s="12"/>
      <c r="E26" s="12"/>
      <c r="F26" s="58"/>
      <c r="G26" s="40" t="s">
        <v>8</v>
      </c>
      <c r="H26" s="60" t="s">
        <v>1</v>
      </c>
      <c r="I26" s="66" t="s">
        <v>109</v>
      </c>
      <c r="J26" s="67"/>
      <c r="K26" s="15"/>
      <c r="L26" s="15"/>
      <c r="M26" s="15"/>
      <c r="N26" s="15"/>
      <c r="O26" s="12"/>
      <c r="P26" s="12"/>
      <c r="Q26" s="68"/>
      <c r="R26" s="25"/>
      <c r="S26" s="25"/>
      <c r="T26" s="25"/>
      <c r="U26" s="25"/>
      <c r="V26" s="25"/>
      <c r="W26" s="25"/>
      <c r="X26" s="69"/>
      <c r="Y26" s="70"/>
    </row>
    <row r="27" spans="1:25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75" t="s">
        <v>9</v>
      </c>
      <c r="G27" s="1076" t="s">
        <v>24</v>
      </c>
      <c r="H27" s="1076"/>
      <c r="I27" s="1076"/>
      <c r="J27" s="1076"/>
      <c r="K27" s="1076"/>
      <c r="L27" s="1076"/>
      <c r="M27" s="1076"/>
      <c r="N27" s="1076"/>
      <c r="O27" s="1076"/>
      <c r="P27" s="1076"/>
      <c r="Q27" s="1077"/>
      <c r="R27" s="102" t="s">
        <v>10</v>
      </c>
      <c r="S27" s="1096" t="s">
        <v>25</v>
      </c>
      <c r="T27" s="1096"/>
      <c r="U27" s="1096"/>
      <c r="V27" s="102" t="s">
        <v>11</v>
      </c>
      <c r="W27" s="102" t="s">
        <v>11</v>
      </c>
      <c r="X27" s="104" t="s">
        <v>16</v>
      </c>
      <c r="Y27" s="105" t="s">
        <v>18</v>
      </c>
    </row>
    <row r="28" spans="1:25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75"/>
      <c r="G28" s="72">
        <v>36</v>
      </c>
      <c r="H28" s="72">
        <v>38</v>
      </c>
      <c r="I28" s="72">
        <v>40</v>
      </c>
      <c r="J28" s="72">
        <v>42</v>
      </c>
      <c r="K28" s="72">
        <v>44</v>
      </c>
      <c r="L28" s="72">
        <v>46</v>
      </c>
      <c r="M28" s="108"/>
      <c r="N28" s="92"/>
      <c r="O28" s="92"/>
      <c r="P28" s="92"/>
      <c r="Q28" s="92"/>
      <c r="R28" s="103" t="s">
        <v>13</v>
      </c>
      <c r="S28" s="1097"/>
      <c r="T28" s="1097"/>
      <c r="U28" s="1097"/>
      <c r="V28" s="103" t="s">
        <v>14</v>
      </c>
      <c r="W28" s="103" t="s">
        <v>15</v>
      </c>
      <c r="X28" s="71" t="s">
        <v>17</v>
      </c>
      <c r="Y28" s="109" t="s">
        <v>17</v>
      </c>
    </row>
    <row r="29" spans="1:25">
      <c r="A29" s="1158" t="s">
        <v>105</v>
      </c>
      <c r="B29" s="1118">
        <v>64294</v>
      </c>
      <c r="C29" s="764">
        <v>1</v>
      </c>
      <c r="D29" s="764" t="s">
        <v>114</v>
      </c>
      <c r="E29" s="764"/>
      <c r="F29" s="61" t="s">
        <v>107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3"/>
      <c r="N29" s="61"/>
      <c r="O29" s="61"/>
      <c r="P29" s="61"/>
      <c r="Q29" s="61"/>
      <c r="R29" s="764">
        <f>L29+K29+J29+I29+H29+G29+G30+H30+I30+J30+K30+L30</f>
        <v>12</v>
      </c>
      <c r="S29" s="764">
        <v>1</v>
      </c>
      <c r="T29" s="1116" t="s">
        <v>19</v>
      </c>
      <c r="U29" s="1124">
        <v>2500</v>
      </c>
      <c r="V29" s="764">
        <v>2500</v>
      </c>
      <c r="W29" s="764">
        <f>V29*R29</f>
        <v>30000</v>
      </c>
      <c r="X29" s="1126">
        <v>6.5</v>
      </c>
      <c r="Y29" s="1122">
        <v>8</v>
      </c>
    </row>
    <row r="30" spans="1:25">
      <c r="A30" s="1154"/>
      <c r="B30" s="1119"/>
      <c r="C30" s="765"/>
      <c r="D30" s="765"/>
      <c r="E30" s="765"/>
      <c r="F30" s="91" t="s">
        <v>108</v>
      </c>
      <c r="G30" s="61">
        <v>1</v>
      </c>
      <c r="H30" s="61">
        <v>1</v>
      </c>
      <c r="I30" s="63">
        <v>1</v>
      </c>
      <c r="J30" s="61">
        <v>1</v>
      </c>
      <c r="K30" s="61">
        <v>1</v>
      </c>
      <c r="L30" s="61">
        <v>1</v>
      </c>
      <c r="M30" s="72"/>
      <c r="N30" s="72"/>
      <c r="O30" s="72"/>
      <c r="P30" s="72"/>
      <c r="Q30" s="72"/>
      <c r="R30" s="765"/>
      <c r="S30" s="765"/>
      <c r="T30" s="1138"/>
      <c r="U30" s="1125"/>
      <c r="V30" s="765"/>
      <c r="W30" s="765"/>
      <c r="X30" s="1127"/>
      <c r="Y30" s="1123"/>
    </row>
    <row r="31" spans="1:25">
      <c r="A31" s="1154"/>
      <c r="B31" s="1119"/>
      <c r="C31" s="77"/>
      <c r="D31" s="77"/>
      <c r="E31" s="77"/>
      <c r="F31" s="77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2"/>
      <c r="W31" s="72"/>
      <c r="X31" s="75"/>
      <c r="Y31" s="76"/>
    </row>
    <row r="32" spans="1:25">
      <c r="A32" s="1154"/>
      <c r="B32" s="1119"/>
      <c r="C32" s="764">
        <v>3</v>
      </c>
      <c r="D32" s="764" t="s">
        <v>85</v>
      </c>
      <c r="E32" s="764"/>
      <c r="F32" s="61" t="s">
        <v>107</v>
      </c>
      <c r="G32" s="61">
        <v>1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3"/>
      <c r="N32" s="61"/>
      <c r="O32" s="61"/>
      <c r="P32" s="61"/>
      <c r="Q32" s="61"/>
      <c r="R32" s="764">
        <f>L32+K32+J32+I32+H32+G32+G33+H33+I33+J33+K33+L33</f>
        <v>12</v>
      </c>
      <c r="S32" s="764">
        <v>459</v>
      </c>
      <c r="T32" s="1116" t="s">
        <v>19</v>
      </c>
      <c r="U32" s="1124">
        <v>560</v>
      </c>
      <c r="V32" s="764">
        <v>102</v>
      </c>
      <c r="W32" s="764">
        <f>V32*R32</f>
        <v>1224</v>
      </c>
      <c r="X32" s="1126">
        <v>6.5</v>
      </c>
      <c r="Y32" s="1122">
        <v>8</v>
      </c>
    </row>
    <row r="33" spans="1:25">
      <c r="A33" s="1154"/>
      <c r="B33" s="1119"/>
      <c r="C33" s="765"/>
      <c r="D33" s="765"/>
      <c r="E33" s="765"/>
      <c r="F33" s="91" t="s">
        <v>108</v>
      </c>
      <c r="G33" s="61">
        <v>1</v>
      </c>
      <c r="H33" s="61">
        <v>1</v>
      </c>
      <c r="I33" s="63">
        <v>1</v>
      </c>
      <c r="J33" s="61">
        <v>1</v>
      </c>
      <c r="K33" s="61">
        <v>1</v>
      </c>
      <c r="L33" s="61">
        <v>1</v>
      </c>
      <c r="M33" s="72"/>
      <c r="N33" s="72"/>
      <c r="O33" s="72"/>
      <c r="P33" s="72"/>
      <c r="Q33" s="72"/>
      <c r="R33" s="765"/>
      <c r="S33" s="765"/>
      <c r="T33" s="1138"/>
      <c r="U33" s="1125"/>
      <c r="V33" s="765"/>
      <c r="W33" s="765"/>
      <c r="X33" s="1127"/>
      <c r="Y33" s="1123"/>
    </row>
    <row r="34" spans="1:25">
      <c r="A34" s="1154"/>
      <c r="B34" s="1119"/>
      <c r="C34" s="77"/>
      <c r="D34" s="77"/>
      <c r="E34" s="77"/>
      <c r="F34" s="7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4"/>
      <c r="V34" s="72"/>
      <c r="W34" s="72"/>
      <c r="X34" s="75"/>
      <c r="Y34" s="76"/>
    </row>
    <row r="35" spans="1:25">
      <c r="A35" s="1154"/>
      <c r="B35" s="1119"/>
      <c r="C35" s="764">
        <v>4</v>
      </c>
      <c r="D35" s="764" t="s">
        <v>60</v>
      </c>
      <c r="E35" s="764"/>
      <c r="F35" s="61" t="s">
        <v>107</v>
      </c>
      <c r="G35" s="61">
        <v>1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3"/>
      <c r="N35" s="61"/>
      <c r="O35" s="61"/>
      <c r="P35" s="61"/>
      <c r="Q35" s="61"/>
      <c r="R35" s="764">
        <f>L35+K35+J35+I35+H35+G35+G36+H36+I36+J36+K36+L36</f>
        <v>12</v>
      </c>
      <c r="S35" s="764">
        <v>561</v>
      </c>
      <c r="T35" s="1116" t="s">
        <v>19</v>
      </c>
      <c r="U35" s="1124">
        <v>635</v>
      </c>
      <c r="V35" s="764">
        <v>75</v>
      </c>
      <c r="W35" s="764">
        <f>V35*R35</f>
        <v>900</v>
      </c>
      <c r="X35" s="1126">
        <v>6.5</v>
      </c>
      <c r="Y35" s="1122">
        <v>8</v>
      </c>
    </row>
    <row r="36" spans="1:25">
      <c r="A36" s="1154"/>
      <c r="B36" s="1119"/>
      <c r="C36" s="765"/>
      <c r="D36" s="765"/>
      <c r="E36" s="765"/>
      <c r="F36" s="91" t="s">
        <v>108</v>
      </c>
      <c r="G36" s="61">
        <v>1</v>
      </c>
      <c r="H36" s="61">
        <v>1</v>
      </c>
      <c r="I36" s="63">
        <v>1</v>
      </c>
      <c r="J36" s="61">
        <v>1</v>
      </c>
      <c r="K36" s="61">
        <v>1</v>
      </c>
      <c r="L36" s="61">
        <v>1</v>
      </c>
      <c r="M36" s="72"/>
      <c r="N36" s="72"/>
      <c r="O36" s="72"/>
      <c r="P36" s="72"/>
      <c r="Q36" s="72"/>
      <c r="R36" s="765"/>
      <c r="S36" s="765"/>
      <c r="T36" s="1138"/>
      <c r="U36" s="1125"/>
      <c r="V36" s="765"/>
      <c r="W36" s="765"/>
      <c r="X36" s="1127"/>
      <c r="Y36" s="1123"/>
    </row>
    <row r="37" spans="1:25">
      <c r="A37" s="1154"/>
      <c r="B37" s="1119"/>
      <c r="E37" s="93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96"/>
      <c r="V37" s="94"/>
      <c r="W37" s="94"/>
      <c r="X37" s="97"/>
      <c r="Y37" s="98"/>
    </row>
    <row r="38" spans="1:25">
      <c r="A38" s="1154"/>
      <c r="B38" s="1119"/>
      <c r="C38" s="1165">
        <v>5</v>
      </c>
      <c r="D38" s="1165" t="s">
        <v>106</v>
      </c>
      <c r="E38" s="1165"/>
      <c r="F38" s="61" t="s">
        <v>107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94"/>
      <c r="N38" s="94"/>
      <c r="O38" s="94"/>
      <c r="P38" s="94"/>
      <c r="Q38" s="94"/>
      <c r="R38" s="1165">
        <v>12</v>
      </c>
      <c r="S38" s="1165">
        <v>636</v>
      </c>
      <c r="T38" s="1163" t="s">
        <v>19</v>
      </c>
      <c r="U38" s="1162">
        <v>985</v>
      </c>
      <c r="V38" s="1165">
        <v>350</v>
      </c>
      <c r="W38" s="764">
        <f>V38*R38</f>
        <v>4200</v>
      </c>
      <c r="X38" s="1126">
        <v>6.5</v>
      </c>
      <c r="Y38" s="1122">
        <v>8</v>
      </c>
    </row>
    <row r="39" spans="1:25">
      <c r="A39" s="1154"/>
      <c r="B39" s="1119"/>
      <c r="C39" s="1166"/>
      <c r="D39" s="1166"/>
      <c r="E39" s="1166"/>
      <c r="F39" s="91" t="s">
        <v>108</v>
      </c>
      <c r="G39" s="61">
        <v>1</v>
      </c>
      <c r="H39" s="61">
        <v>1</v>
      </c>
      <c r="I39" s="63">
        <v>1</v>
      </c>
      <c r="J39" s="61">
        <v>1</v>
      </c>
      <c r="K39" s="61">
        <v>1</v>
      </c>
      <c r="L39" s="61">
        <v>1</v>
      </c>
      <c r="M39" s="94"/>
      <c r="N39" s="94"/>
      <c r="O39" s="94"/>
      <c r="P39" s="94"/>
      <c r="Q39" s="94"/>
      <c r="R39" s="1166"/>
      <c r="S39" s="1166"/>
      <c r="T39" s="1164"/>
      <c r="U39" s="1096"/>
      <c r="V39" s="1166"/>
      <c r="W39" s="765"/>
      <c r="X39" s="1127"/>
      <c r="Y39" s="1123"/>
    </row>
    <row r="40" spans="1:25">
      <c r="A40" s="1154"/>
      <c r="B40" s="1119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6"/>
      <c r="V40" s="94"/>
      <c r="W40" s="94"/>
      <c r="X40" s="97"/>
      <c r="Y40" s="98"/>
    </row>
    <row r="41" spans="1:25">
      <c r="A41" s="1154"/>
      <c r="B41" s="1119"/>
      <c r="C41" s="764">
        <v>7</v>
      </c>
      <c r="D41" s="764" t="s">
        <v>78</v>
      </c>
      <c r="E41" s="764"/>
      <c r="F41" s="61" t="s">
        <v>107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3"/>
      <c r="N41" s="61"/>
      <c r="O41" s="61"/>
      <c r="P41" s="61"/>
      <c r="Q41" s="61"/>
      <c r="R41" s="764">
        <f>L41+K41+J41+I41+H41+G41+G42+H42+I42+J42+K42+L42</f>
        <v>12</v>
      </c>
      <c r="S41" s="764">
        <v>986</v>
      </c>
      <c r="T41" s="1116" t="s">
        <v>19</v>
      </c>
      <c r="U41" s="1124">
        <v>1101</v>
      </c>
      <c r="V41" s="764">
        <v>116</v>
      </c>
      <c r="W41" s="764">
        <f>V41*R41</f>
        <v>1392</v>
      </c>
      <c r="X41" s="1126">
        <v>6.5</v>
      </c>
      <c r="Y41" s="1122">
        <v>8</v>
      </c>
    </row>
    <row r="42" spans="1:25">
      <c r="A42" s="1154"/>
      <c r="B42" s="1119"/>
      <c r="C42" s="765"/>
      <c r="D42" s="765"/>
      <c r="E42" s="765"/>
      <c r="F42" s="91" t="s">
        <v>108</v>
      </c>
      <c r="G42" s="61">
        <v>1</v>
      </c>
      <c r="H42" s="61">
        <v>1</v>
      </c>
      <c r="I42" s="63">
        <v>1</v>
      </c>
      <c r="J42" s="61">
        <v>1</v>
      </c>
      <c r="K42" s="61">
        <v>1</v>
      </c>
      <c r="L42" s="61">
        <v>1</v>
      </c>
      <c r="M42" s="72"/>
      <c r="N42" s="72"/>
      <c r="O42" s="72"/>
      <c r="P42" s="72"/>
      <c r="Q42" s="72"/>
      <c r="R42" s="765"/>
      <c r="S42" s="765"/>
      <c r="T42" s="1138"/>
      <c r="U42" s="1125"/>
      <c r="V42" s="765"/>
      <c r="W42" s="765"/>
      <c r="X42" s="1127"/>
      <c r="Y42" s="1123"/>
    </row>
    <row r="43" spans="1:25">
      <c r="A43" s="1154"/>
      <c r="B43" s="1119"/>
      <c r="C43" s="93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96"/>
      <c r="V43" s="94"/>
      <c r="W43" s="94"/>
      <c r="X43" s="97"/>
      <c r="Y43" s="98"/>
    </row>
    <row r="44" spans="1:25">
      <c r="A44" s="1154"/>
      <c r="B44" s="1119"/>
      <c r="C44" s="93"/>
      <c r="D44" s="93"/>
      <c r="E44" s="93"/>
      <c r="F44" s="93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96"/>
      <c r="V44" s="94"/>
      <c r="W44" s="94"/>
      <c r="X44" s="97"/>
      <c r="Y44" s="98"/>
    </row>
    <row r="45" spans="1:25" ht="13.5" thickBot="1">
      <c r="A45" s="78"/>
      <c r="B45" s="79"/>
      <c r="C45" s="80"/>
      <c r="D45" s="80"/>
      <c r="E45" s="80"/>
      <c r="F45" s="80"/>
      <c r="G45" s="79"/>
      <c r="H45" s="79"/>
      <c r="I45" s="79"/>
      <c r="J45" s="79"/>
      <c r="K45" s="79"/>
      <c r="L45" s="79"/>
      <c r="M45" s="79"/>
      <c r="N45" s="88"/>
      <c r="O45" s="79"/>
      <c r="P45" s="79"/>
      <c r="Q45" s="79"/>
      <c r="R45" s="79"/>
      <c r="S45" s="79"/>
      <c r="T45" s="79"/>
      <c r="U45" s="79"/>
      <c r="V45" s="88">
        <f>SUM(V29:V44)</f>
        <v>3143</v>
      </c>
      <c r="W45" s="88">
        <f>SUM(W29:W44)</f>
        <v>37716</v>
      </c>
      <c r="X45" s="81">
        <f>X33+X30</f>
        <v>0</v>
      </c>
      <c r="Y45" s="89">
        <f>Y33+Y30</f>
        <v>0</v>
      </c>
    </row>
    <row r="46" spans="1: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>
      <c r="A47" s="82" t="s">
        <v>41</v>
      </c>
      <c r="B47" s="82"/>
      <c r="C47" s="90">
        <f>V45</f>
        <v>3143</v>
      </c>
      <c r="D47" s="82" t="s">
        <v>44</v>
      </c>
      <c r="E47" s="130" t="s">
        <v>84</v>
      </c>
      <c r="F47" s="132" t="s">
        <v>9</v>
      </c>
      <c r="G47" s="1159" t="s">
        <v>82</v>
      </c>
      <c r="H47" s="1160"/>
      <c r="I47" s="1160"/>
      <c r="J47" s="1160"/>
      <c r="K47" s="1160"/>
      <c r="L47" s="1161"/>
      <c r="M47" s="131"/>
      <c r="N47" s="130" t="s">
        <v>83</v>
      </c>
      <c r="O47" s="1151" t="s">
        <v>51</v>
      </c>
      <c r="P47" s="1151"/>
      <c r="Q47" s="84"/>
      <c r="R47" s="84"/>
      <c r="S47" s="84"/>
      <c r="T47" s="84"/>
      <c r="U47" s="84"/>
      <c r="V47" s="84"/>
      <c r="W47" s="84"/>
      <c r="X47" s="82"/>
      <c r="Y47" s="82"/>
    </row>
    <row r="48" spans="1:25">
      <c r="A48" s="82" t="s">
        <v>42</v>
      </c>
      <c r="B48" s="82"/>
      <c r="C48" s="120">
        <f>W45</f>
        <v>37716</v>
      </c>
      <c r="D48" s="82" t="s">
        <v>15</v>
      </c>
      <c r="E48" s="128"/>
      <c r="F48" s="128"/>
      <c r="G48" s="72">
        <v>36</v>
      </c>
      <c r="H48" s="72">
        <v>38</v>
      </c>
      <c r="I48" s="72">
        <v>40</v>
      </c>
      <c r="J48" s="72">
        <v>42</v>
      </c>
      <c r="K48" s="72">
        <v>44</v>
      </c>
      <c r="L48" s="72">
        <v>46</v>
      </c>
      <c r="M48" s="129"/>
      <c r="N48" s="128"/>
      <c r="O48" s="1140"/>
      <c r="P48" s="1140"/>
      <c r="Q48" s="84"/>
      <c r="R48" s="84"/>
      <c r="S48" s="84"/>
      <c r="T48" s="84"/>
      <c r="U48" s="84"/>
      <c r="V48" s="84"/>
      <c r="W48" s="84"/>
      <c r="X48" s="82"/>
      <c r="Y48" s="82"/>
    </row>
    <row r="49" spans="1:25">
      <c r="A49" s="82" t="s">
        <v>21</v>
      </c>
      <c r="B49" s="82"/>
      <c r="C49" s="85">
        <f>V45*X41</f>
        <v>20429.5</v>
      </c>
      <c r="D49" s="82" t="s">
        <v>22</v>
      </c>
      <c r="E49" s="759" t="s">
        <v>57</v>
      </c>
      <c r="F49" s="61" t="s">
        <v>107</v>
      </c>
      <c r="G49" s="61">
        <f>G29*V29</f>
        <v>2500</v>
      </c>
      <c r="H49" s="61">
        <f>H29*V29</f>
        <v>2500</v>
      </c>
      <c r="I49" s="61">
        <f>I29*V29</f>
        <v>2500</v>
      </c>
      <c r="J49" s="61">
        <f>J29*V29</f>
        <v>2500</v>
      </c>
      <c r="K49" s="61">
        <f>K29*V29</f>
        <v>2500</v>
      </c>
      <c r="L49" s="61">
        <f>L29*V29</f>
        <v>2500</v>
      </c>
      <c r="M49" s="129">
        <f t="shared" ref="M49:M54" si="0">G49+H49+I49+J49+K49+L49</f>
        <v>15000</v>
      </c>
      <c r="N49" s="764">
        <f>M49+M50</f>
        <v>30000</v>
      </c>
      <c r="O49" s="759">
        <v>2</v>
      </c>
      <c r="P49" s="759"/>
      <c r="Q49" s="84"/>
      <c r="R49" s="84"/>
      <c r="S49" s="84"/>
      <c r="T49" s="84"/>
      <c r="U49" s="84"/>
      <c r="V49" s="84"/>
      <c r="W49" s="84"/>
      <c r="X49" s="82"/>
      <c r="Y49" s="82"/>
    </row>
    <row r="50" spans="1:25">
      <c r="A50" s="82" t="s">
        <v>23</v>
      </c>
      <c r="B50" s="82"/>
      <c r="C50" s="85">
        <f>V45*Y41</f>
        <v>25144</v>
      </c>
      <c r="D50" s="82" t="s">
        <v>22</v>
      </c>
      <c r="E50" s="759"/>
      <c r="F50" s="91" t="s">
        <v>108</v>
      </c>
      <c r="G50" s="61">
        <f>G30*V29</f>
        <v>2500</v>
      </c>
      <c r="H50" s="61">
        <f>H30*V29</f>
        <v>2500</v>
      </c>
      <c r="I50" s="61">
        <f>I30*V29</f>
        <v>2500</v>
      </c>
      <c r="J50" s="61">
        <f>J30*V29</f>
        <v>2500</v>
      </c>
      <c r="K50" s="61">
        <f>K30*V29</f>
        <v>2500</v>
      </c>
      <c r="L50" s="61">
        <f>L30*V29</f>
        <v>2500</v>
      </c>
      <c r="M50" s="129">
        <f t="shared" si="0"/>
        <v>15000</v>
      </c>
      <c r="N50" s="766"/>
      <c r="O50" s="759"/>
      <c r="P50" s="759"/>
      <c r="Q50" s="84"/>
      <c r="R50" s="84"/>
      <c r="S50" s="84"/>
      <c r="T50" s="84"/>
      <c r="U50" s="84"/>
      <c r="V50" s="84"/>
      <c r="W50" s="84"/>
      <c r="X50" s="82"/>
      <c r="Y50" s="82"/>
    </row>
    <row r="51" spans="1:25">
      <c r="A51" s="82" t="s">
        <v>43</v>
      </c>
      <c r="B51" s="82"/>
      <c r="C51" s="86">
        <v>37.479999999999997</v>
      </c>
      <c r="D51" s="82" t="s">
        <v>45</v>
      </c>
      <c r="E51" s="759" t="s">
        <v>85</v>
      </c>
      <c r="F51" s="61" t="s">
        <v>107</v>
      </c>
      <c r="G51" s="61">
        <f>G32*V32</f>
        <v>102</v>
      </c>
      <c r="H51" s="61">
        <f>H32*V32</f>
        <v>102</v>
      </c>
      <c r="I51" s="61">
        <f>I32*V32</f>
        <v>102</v>
      </c>
      <c r="J51" s="61">
        <f>J32*V32</f>
        <v>102</v>
      </c>
      <c r="K51" s="61">
        <f>K32*V32</f>
        <v>102</v>
      </c>
      <c r="L51" s="61">
        <f>L32*V32</f>
        <v>102</v>
      </c>
      <c r="M51" s="129">
        <f t="shared" si="0"/>
        <v>612</v>
      </c>
      <c r="N51" s="764">
        <f>M51+M52</f>
        <v>1224</v>
      </c>
      <c r="O51" s="759">
        <v>3</v>
      </c>
      <c r="P51" s="759"/>
      <c r="Q51" s="84"/>
      <c r="R51" s="84"/>
      <c r="S51" s="84"/>
      <c r="T51" s="84"/>
      <c r="U51" s="84"/>
      <c r="V51" s="84"/>
      <c r="W51" s="84"/>
      <c r="X51" s="82"/>
      <c r="Y51" s="82"/>
    </row>
    <row r="52" spans="1:25">
      <c r="A52" s="82"/>
      <c r="B52" s="82"/>
      <c r="C52" s="86"/>
      <c r="D52" s="86"/>
      <c r="E52" s="759"/>
      <c r="F52" s="91" t="s">
        <v>108</v>
      </c>
      <c r="G52" s="61">
        <f>G33*V32</f>
        <v>102</v>
      </c>
      <c r="H52" s="61">
        <f>H33*V32</f>
        <v>102</v>
      </c>
      <c r="I52" s="61">
        <f>I33*V32</f>
        <v>102</v>
      </c>
      <c r="J52" s="61">
        <f>J33*V32</f>
        <v>102</v>
      </c>
      <c r="K52" s="61">
        <f>K33*V32</f>
        <v>102</v>
      </c>
      <c r="L52" s="61">
        <f>L33*V32</f>
        <v>102</v>
      </c>
      <c r="M52" s="129">
        <f t="shared" si="0"/>
        <v>612</v>
      </c>
      <c r="N52" s="766"/>
      <c r="O52" s="759"/>
      <c r="P52" s="759"/>
      <c r="Q52" s="84"/>
      <c r="R52" s="84"/>
      <c r="S52" s="84"/>
      <c r="T52" s="84"/>
      <c r="U52" s="84"/>
      <c r="V52" s="84"/>
      <c r="W52" s="84"/>
      <c r="X52" s="82"/>
      <c r="Y52" s="82"/>
    </row>
    <row r="53" spans="1:25">
      <c r="A53" s="82"/>
      <c r="B53" s="82"/>
      <c r="C53" s="86"/>
      <c r="D53" s="86"/>
      <c r="E53" s="759" t="s">
        <v>60</v>
      </c>
      <c r="F53" s="61" t="s">
        <v>107</v>
      </c>
      <c r="G53" s="61">
        <f>G35*V35</f>
        <v>75</v>
      </c>
      <c r="H53" s="61">
        <f>H35*V35</f>
        <v>75</v>
      </c>
      <c r="I53" s="61">
        <f>I35*V35</f>
        <v>75</v>
      </c>
      <c r="J53" s="61">
        <f>J35*V35</f>
        <v>75</v>
      </c>
      <c r="K53" s="61">
        <f>K35*V35</f>
        <v>75</v>
      </c>
      <c r="L53" s="61">
        <f>L35*V35</f>
        <v>75</v>
      </c>
      <c r="M53" s="129">
        <f t="shared" si="0"/>
        <v>450</v>
      </c>
      <c r="N53" s="759">
        <f>M53+M54</f>
        <v>900</v>
      </c>
      <c r="O53" s="759">
        <v>4</v>
      </c>
      <c r="P53" s="759"/>
      <c r="Q53" s="84"/>
      <c r="R53" s="84"/>
      <c r="S53" s="84"/>
      <c r="T53" s="84"/>
      <c r="U53" s="84"/>
      <c r="V53" s="84"/>
      <c r="W53" s="84"/>
      <c r="X53" s="82"/>
      <c r="Y53" s="82"/>
    </row>
    <row r="54" spans="1:25">
      <c r="A54" s="82"/>
      <c r="B54" s="82"/>
      <c r="C54" s="86"/>
      <c r="D54" s="86"/>
      <c r="E54" s="759"/>
      <c r="F54" s="91" t="s">
        <v>108</v>
      </c>
      <c r="G54" s="61">
        <f>G36*V35</f>
        <v>75</v>
      </c>
      <c r="H54" s="61">
        <f>H36*V35</f>
        <v>75</v>
      </c>
      <c r="I54" s="61">
        <f>I36*V35</f>
        <v>75</v>
      </c>
      <c r="J54" s="61">
        <f>J36*V35</f>
        <v>75</v>
      </c>
      <c r="K54" s="61">
        <f>K36*V35</f>
        <v>75</v>
      </c>
      <c r="L54" s="61">
        <f>L36*V35</f>
        <v>75</v>
      </c>
      <c r="M54" s="129">
        <f t="shared" si="0"/>
        <v>450</v>
      </c>
      <c r="N54" s="759"/>
      <c r="O54" s="759"/>
      <c r="P54" s="759"/>
      <c r="Q54" s="84"/>
      <c r="R54" s="84"/>
      <c r="S54" s="84"/>
      <c r="T54" s="84"/>
      <c r="U54" s="84"/>
      <c r="V54" s="84"/>
      <c r="W54" s="84"/>
      <c r="X54" s="82"/>
      <c r="Y54" s="82"/>
    </row>
    <row r="55" spans="1:25">
      <c r="A55" s="82"/>
      <c r="B55" s="82"/>
      <c r="C55" s="86"/>
      <c r="D55" s="86"/>
      <c r="E55" s="764" t="s">
        <v>106</v>
      </c>
      <c r="F55" s="61" t="s">
        <v>107</v>
      </c>
      <c r="G55" s="61">
        <f>G38*V38</f>
        <v>350</v>
      </c>
      <c r="H55" s="61">
        <f>H38*V38</f>
        <v>350</v>
      </c>
      <c r="I55" s="61">
        <f>I38*V38</f>
        <v>350</v>
      </c>
      <c r="J55" s="61">
        <f>J38*V38</f>
        <v>350</v>
      </c>
      <c r="K55" s="61">
        <f>K38*V38</f>
        <v>350</v>
      </c>
      <c r="L55" s="61">
        <f>L38*V38</f>
        <v>350</v>
      </c>
      <c r="M55" s="129">
        <f>SUM(G55:L55)</f>
        <v>2100</v>
      </c>
      <c r="N55" s="764">
        <f>M55+M56</f>
        <v>4200</v>
      </c>
      <c r="O55" s="1145">
        <v>5</v>
      </c>
      <c r="P55" s="1146"/>
      <c r="Q55" s="84"/>
      <c r="R55" s="84"/>
      <c r="S55" s="84"/>
      <c r="T55" s="84"/>
      <c r="U55" s="84"/>
      <c r="V55" s="84"/>
      <c r="W55" s="84"/>
      <c r="X55" s="82"/>
      <c r="Y55" s="82"/>
    </row>
    <row r="56" spans="1:25">
      <c r="A56" s="82"/>
      <c r="B56" s="82"/>
      <c r="C56" s="86"/>
      <c r="D56" s="86"/>
      <c r="E56" s="765"/>
      <c r="F56" s="91" t="s">
        <v>108</v>
      </c>
      <c r="G56" s="61">
        <f>G39*V38</f>
        <v>350</v>
      </c>
      <c r="H56" s="61">
        <f>H39*V38</f>
        <v>350</v>
      </c>
      <c r="I56" s="61">
        <f>I39*V38</f>
        <v>350</v>
      </c>
      <c r="J56" s="61">
        <f>J39*V38</f>
        <v>350</v>
      </c>
      <c r="K56" s="61">
        <f>K39*V38</f>
        <v>350</v>
      </c>
      <c r="L56" s="61">
        <f>L39*V38</f>
        <v>350</v>
      </c>
      <c r="M56" s="129">
        <f>SUM(G56:L56)</f>
        <v>2100</v>
      </c>
      <c r="N56" s="765"/>
      <c r="O56" s="1147"/>
      <c r="P56" s="1148"/>
      <c r="Q56" s="84"/>
      <c r="R56" s="84"/>
      <c r="S56" s="84"/>
      <c r="T56" s="84"/>
      <c r="U56" s="84"/>
      <c r="V56" s="84"/>
      <c r="W56" s="84"/>
      <c r="X56" s="82"/>
      <c r="Y56" s="82"/>
    </row>
    <row r="57" spans="1:25">
      <c r="A57" s="82"/>
      <c r="B57" s="82"/>
      <c r="C57" s="86"/>
      <c r="D57" s="86"/>
      <c r="E57" s="759" t="s">
        <v>78</v>
      </c>
      <c r="F57" s="61" t="s">
        <v>107</v>
      </c>
      <c r="G57" s="61">
        <f>G41*V41</f>
        <v>116</v>
      </c>
      <c r="H57" s="61">
        <f>H41*V41</f>
        <v>116</v>
      </c>
      <c r="I57" s="61">
        <f>I41*V41</f>
        <v>116</v>
      </c>
      <c r="J57" s="61">
        <f>J41*V41</f>
        <v>116</v>
      </c>
      <c r="K57" s="61">
        <f>K41*V41</f>
        <v>116</v>
      </c>
      <c r="L57" s="61">
        <f>L41*V41</f>
        <v>116</v>
      </c>
      <c r="M57" s="129">
        <f>G57+H57+I57+J57+K57+L57</f>
        <v>696</v>
      </c>
      <c r="N57" s="764">
        <f>M57+M58</f>
        <v>1392</v>
      </c>
      <c r="O57" s="759">
        <v>7</v>
      </c>
      <c r="P57" s="759"/>
      <c r="Q57" s="84"/>
      <c r="R57" s="84"/>
      <c r="S57" s="84"/>
      <c r="T57" s="84"/>
      <c r="U57" s="84"/>
      <c r="V57" s="84"/>
      <c r="W57" s="84"/>
      <c r="X57" s="82"/>
      <c r="Y57" s="82"/>
    </row>
    <row r="58" spans="1:25">
      <c r="A58" s="82"/>
      <c r="B58" s="82"/>
      <c r="C58" s="86"/>
      <c r="D58" s="86"/>
      <c r="E58" s="759"/>
      <c r="F58" s="91" t="s">
        <v>108</v>
      </c>
      <c r="G58" s="61">
        <f>G42*V41</f>
        <v>116</v>
      </c>
      <c r="H58" s="61">
        <f>H42*V41</f>
        <v>116</v>
      </c>
      <c r="I58" s="61">
        <f>I42*V41</f>
        <v>116</v>
      </c>
      <c r="J58" s="61">
        <f>J42*V41</f>
        <v>116</v>
      </c>
      <c r="K58" s="61">
        <f>K42*V41</f>
        <v>116</v>
      </c>
      <c r="L58" s="61">
        <f>L42*V41</f>
        <v>116</v>
      </c>
      <c r="M58" s="129">
        <f>G58+H58+I58+J58+K58+L58</f>
        <v>696</v>
      </c>
      <c r="N58" s="766"/>
      <c r="O58" s="759"/>
      <c r="P58" s="759"/>
      <c r="Q58" s="84"/>
      <c r="R58" s="84"/>
      <c r="S58" s="84"/>
      <c r="T58" s="84"/>
      <c r="U58" s="84"/>
      <c r="V58" s="84"/>
      <c r="W58" s="84"/>
      <c r="X58" s="82"/>
      <c r="Y58" s="82"/>
    </row>
    <row r="59" spans="1:25">
      <c r="A59" s="82"/>
      <c r="B59" s="82"/>
      <c r="C59" s="86"/>
      <c r="D59" s="86"/>
      <c r="E59" s="86"/>
      <c r="F59" s="82"/>
      <c r="G59" s="82"/>
      <c r="H59" s="82"/>
      <c r="I59" s="82"/>
      <c r="J59" s="82"/>
      <c r="K59" s="82"/>
      <c r="L59" s="83"/>
      <c r="M59" s="83"/>
      <c r="N59" s="128">
        <f>SUM(N49:N58)</f>
        <v>37716</v>
      </c>
      <c r="O59" s="82"/>
      <c r="P59" s="84"/>
      <c r="Q59" s="84"/>
      <c r="R59" s="84"/>
      <c r="S59" s="84"/>
      <c r="T59" s="84"/>
      <c r="U59" s="84"/>
      <c r="V59" s="84"/>
      <c r="W59" s="84"/>
      <c r="X59" s="82"/>
      <c r="Y59" s="82"/>
    </row>
    <row r="60" spans="1:25" ht="26.25" hidden="1">
      <c r="A60" s="789" t="s">
        <v>92</v>
      </c>
      <c r="B60" s="789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89"/>
      <c r="Y60" s="789"/>
    </row>
    <row r="61" spans="1:25" hidden="1">
      <c r="A61" s="790" t="s">
        <v>93</v>
      </c>
      <c r="B61" s="790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0"/>
      <c r="Y61" s="790"/>
    </row>
    <row r="62" spans="1:25" hidden="1">
      <c r="A62" s="795"/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</row>
    <row r="63" spans="1:2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hidden="1" thickBot="1">
      <c r="A64" s="1149" t="s">
        <v>27</v>
      </c>
      <c r="B64" s="1149"/>
      <c r="C64" s="1149"/>
      <c r="D64" s="1149"/>
      <c r="E64" s="1149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2"/>
      <c r="Y64" s="2"/>
    </row>
    <row r="65" spans="1:25" hidden="1">
      <c r="A65" s="3" t="s">
        <v>0</v>
      </c>
      <c r="B65" s="4"/>
      <c r="C65" s="5"/>
      <c r="D65" s="5"/>
      <c r="E65" s="5"/>
      <c r="F65" s="5"/>
      <c r="G65" s="5"/>
      <c r="H65" s="5"/>
      <c r="I65" s="6"/>
      <c r="J65" s="6"/>
      <c r="K65" s="4"/>
      <c r="L65" s="793" t="s">
        <v>28</v>
      </c>
      <c r="M65" s="794"/>
      <c r="N65" s="794"/>
      <c r="O65" s="8" t="s">
        <v>88</v>
      </c>
      <c r="P65" s="5"/>
      <c r="Q65" s="7"/>
      <c r="R65" s="7"/>
      <c r="S65" s="7"/>
      <c r="T65" s="7" t="s">
        <v>71</v>
      </c>
      <c r="U65" s="7"/>
      <c r="V65" s="9"/>
      <c r="W65" s="3" t="s">
        <v>20</v>
      </c>
      <c r="X65" s="8"/>
      <c r="Y65" s="10"/>
    </row>
    <row r="66" spans="1:25" hidden="1">
      <c r="A66" s="11" t="s">
        <v>94</v>
      </c>
      <c r="B66" s="12"/>
      <c r="C66" s="12"/>
      <c r="D66" s="12"/>
      <c r="E66" s="12"/>
      <c r="F66" s="12"/>
      <c r="G66" s="12"/>
      <c r="H66" s="12"/>
      <c r="I66" s="13"/>
      <c r="J66" s="13"/>
      <c r="K66" s="14"/>
      <c r="L66" s="796" t="s">
        <v>2</v>
      </c>
      <c r="M66" s="797"/>
      <c r="N66" s="797"/>
      <c r="O66" s="18" t="s">
        <v>89</v>
      </c>
      <c r="P66" s="13"/>
      <c r="Q66" s="13"/>
      <c r="R66" s="13"/>
      <c r="S66" s="13"/>
      <c r="T66" s="15" t="s">
        <v>71</v>
      </c>
      <c r="U66" s="18"/>
      <c r="V66" s="19"/>
      <c r="W66" s="20"/>
      <c r="X66" s="18"/>
      <c r="Y66" s="19"/>
    </row>
    <row r="67" spans="1:25" ht="13.5" hidden="1" thickBot="1">
      <c r="A67" s="21" t="s">
        <v>93</v>
      </c>
      <c r="B67" s="22"/>
      <c r="C67" s="22"/>
      <c r="D67" s="22"/>
      <c r="E67" s="22"/>
      <c r="F67" s="22"/>
      <c r="G67" s="22"/>
      <c r="H67" s="22"/>
      <c r="I67" s="23"/>
      <c r="J67" s="23"/>
      <c r="K67" s="24"/>
      <c r="L67" s="791" t="s">
        <v>67</v>
      </c>
      <c r="M67" s="792"/>
      <c r="N67" s="792"/>
      <c r="O67" s="798" t="s">
        <v>69</v>
      </c>
      <c r="P67" s="792"/>
      <c r="Q67" s="792"/>
      <c r="R67" s="792"/>
      <c r="S67" s="27"/>
      <c r="T67" s="28" t="s">
        <v>70</v>
      </c>
      <c r="U67" s="26"/>
      <c r="V67" s="29"/>
      <c r="W67" s="30" t="s">
        <v>29</v>
      </c>
      <c r="X67" s="26"/>
      <c r="Y67" s="29"/>
    </row>
    <row r="68" spans="1:25" hidden="1">
      <c r="A68" s="31" t="s">
        <v>34</v>
      </c>
      <c r="B68" s="32"/>
      <c r="C68" s="32"/>
      <c r="D68" s="32"/>
      <c r="E68" s="32"/>
      <c r="F68" s="32"/>
      <c r="G68" s="32"/>
      <c r="H68" s="32"/>
      <c r="I68" s="33"/>
      <c r="J68" s="33"/>
      <c r="K68" s="34"/>
      <c r="L68" s="793" t="s">
        <v>36</v>
      </c>
      <c r="M68" s="794"/>
      <c r="N68" s="794"/>
      <c r="O68" s="5" t="s">
        <v>64</v>
      </c>
      <c r="P68" s="7"/>
      <c r="Q68" s="7"/>
      <c r="R68" s="7"/>
      <c r="S68" s="7"/>
      <c r="T68" s="7"/>
      <c r="U68" s="112"/>
      <c r="V68" s="112"/>
      <c r="W68" s="6"/>
      <c r="X68" s="6"/>
      <c r="Y68" s="9"/>
    </row>
    <row r="69" spans="1:25" hidden="1">
      <c r="A69" s="37" t="s">
        <v>64</v>
      </c>
      <c r="B69" s="12"/>
      <c r="C69" s="12"/>
      <c r="D69" s="12"/>
      <c r="E69" s="12"/>
      <c r="F69" s="12"/>
      <c r="G69" s="12"/>
      <c r="H69" s="12"/>
      <c r="I69" s="17"/>
      <c r="J69" s="17"/>
      <c r="K69" s="14"/>
      <c r="L69" s="87"/>
      <c r="M69" s="14"/>
      <c r="N69" s="14"/>
      <c r="O69" s="38" t="s">
        <v>65</v>
      </c>
      <c r="P69" s="15"/>
      <c r="Q69" s="15"/>
      <c r="R69" s="15"/>
      <c r="S69" s="15"/>
      <c r="T69" s="15"/>
      <c r="U69" s="36"/>
      <c r="V69" s="36"/>
      <c r="W69" s="13"/>
      <c r="X69" s="13"/>
      <c r="Y69" s="57"/>
    </row>
    <row r="70" spans="1:25" hidden="1">
      <c r="A70" s="37" t="s">
        <v>65</v>
      </c>
      <c r="B70" s="12"/>
      <c r="C70" s="12"/>
      <c r="D70" s="12"/>
      <c r="E70" s="12"/>
      <c r="F70" s="12"/>
      <c r="G70" s="12"/>
      <c r="H70" s="12"/>
      <c r="I70" s="17"/>
      <c r="J70" s="17"/>
      <c r="K70" s="14"/>
      <c r="L70" s="113" t="s">
        <v>38</v>
      </c>
      <c r="M70" s="35"/>
      <c r="N70" s="35"/>
      <c r="O70" s="44"/>
      <c r="P70" s="801"/>
      <c r="Q70" s="801"/>
      <c r="R70" s="801"/>
      <c r="S70" s="801"/>
      <c r="T70" s="801"/>
      <c r="U70" s="43"/>
      <c r="V70" s="43" t="s">
        <v>72</v>
      </c>
      <c r="W70" s="43"/>
      <c r="X70" s="43"/>
      <c r="Y70" s="121"/>
    </row>
    <row r="71" spans="1:25" hidden="1">
      <c r="A71" s="37" t="s">
        <v>66</v>
      </c>
      <c r="B71" s="38"/>
      <c r="C71" s="38"/>
      <c r="D71" s="38"/>
      <c r="E71" s="38"/>
      <c r="F71" s="39"/>
      <c r="G71" s="12"/>
      <c r="H71" s="15"/>
      <c r="I71" s="15"/>
      <c r="J71" s="17"/>
      <c r="K71" s="12"/>
      <c r="L71" s="114" t="s">
        <v>39</v>
      </c>
      <c r="M71" s="15"/>
      <c r="N71" s="15"/>
      <c r="O71" s="12"/>
      <c r="P71" s="15" t="s">
        <v>40</v>
      </c>
      <c r="Q71" s="18"/>
      <c r="R71" s="15"/>
      <c r="S71" s="15"/>
      <c r="T71" s="15"/>
      <c r="U71" s="15"/>
      <c r="V71" s="15"/>
      <c r="W71" s="46"/>
      <c r="X71" s="46"/>
      <c r="Y71" s="47"/>
    </row>
    <row r="72" spans="1:25" hidden="1">
      <c r="A72" s="37" t="s">
        <v>63</v>
      </c>
      <c r="B72" s="38"/>
      <c r="C72" s="38"/>
      <c r="D72" s="38"/>
      <c r="E72" s="38"/>
      <c r="F72" s="38"/>
      <c r="G72" s="12"/>
      <c r="H72" s="15"/>
      <c r="I72" s="15"/>
      <c r="J72" s="17"/>
      <c r="K72" s="12"/>
      <c r="L72" s="114" t="s">
        <v>37</v>
      </c>
      <c r="M72" s="15"/>
      <c r="N72" s="15"/>
      <c r="O72" s="15"/>
      <c r="P72" s="15" t="s">
        <v>30</v>
      </c>
      <c r="Q72" s="15"/>
      <c r="R72" s="18"/>
      <c r="S72" s="15"/>
      <c r="T72" s="15"/>
      <c r="U72" s="15"/>
      <c r="V72" s="15"/>
      <c r="W72" s="15"/>
      <c r="X72" s="13"/>
      <c r="Y72" s="57"/>
    </row>
    <row r="73" spans="1:25" hidden="1">
      <c r="A73" s="31" t="s">
        <v>35</v>
      </c>
      <c r="B73" s="42"/>
      <c r="C73" s="42"/>
      <c r="D73" s="42"/>
      <c r="E73" s="42"/>
      <c r="F73" s="42"/>
      <c r="G73" s="32"/>
      <c r="H73" s="43"/>
      <c r="I73" s="33"/>
      <c r="J73" s="33"/>
      <c r="K73" s="118"/>
      <c r="L73" s="18" t="s">
        <v>3</v>
      </c>
      <c r="M73" s="15"/>
      <c r="N73" s="15"/>
      <c r="O73" s="15"/>
      <c r="P73" s="15" t="s">
        <v>76</v>
      </c>
      <c r="Q73" s="15"/>
      <c r="R73" s="15"/>
      <c r="S73" s="15"/>
      <c r="T73" s="15"/>
      <c r="U73" s="15"/>
      <c r="V73" s="15"/>
      <c r="W73" s="18"/>
      <c r="X73" s="15"/>
      <c r="Y73" s="45"/>
    </row>
    <row r="74" spans="1:25" hidden="1">
      <c r="A74" s="37" t="s">
        <v>62</v>
      </c>
      <c r="B74" s="38"/>
      <c r="C74" s="38"/>
      <c r="D74" s="38"/>
      <c r="E74" s="38"/>
      <c r="F74" s="39"/>
      <c r="G74" s="12"/>
      <c r="H74" s="15"/>
      <c r="I74" s="15"/>
      <c r="J74" s="17"/>
      <c r="K74" s="119"/>
      <c r="L74" s="18" t="s">
        <v>4</v>
      </c>
      <c r="M74" s="16"/>
      <c r="N74" s="16"/>
      <c r="O74" s="18"/>
      <c r="P74" s="15"/>
      <c r="Q74" s="15"/>
      <c r="R74" s="15"/>
      <c r="S74" s="15"/>
      <c r="T74" s="15"/>
      <c r="U74" s="15"/>
      <c r="V74" s="15"/>
      <c r="W74" s="15"/>
      <c r="X74" s="15"/>
      <c r="Y74" s="45"/>
    </row>
    <row r="75" spans="1:25" hidden="1">
      <c r="A75" s="37" t="s">
        <v>63</v>
      </c>
      <c r="B75" s="38"/>
      <c r="C75" s="38"/>
      <c r="D75" s="38"/>
      <c r="E75" s="38"/>
      <c r="F75" s="38"/>
      <c r="G75" s="12"/>
      <c r="H75" s="15"/>
      <c r="I75" s="15"/>
      <c r="J75" s="17"/>
      <c r="K75" s="115"/>
      <c r="L75" s="18" t="s">
        <v>5</v>
      </c>
      <c r="M75" s="15"/>
      <c r="N75" s="15"/>
      <c r="O75" s="12"/>
      <c r="P75" s="15" t="s">
        <v>31</v>
      </c>
      <c r="Q75" s="18"/>
      <c r="R75" s="15"/>
      <c r="S75" s="15"/>
      <c r="T75" s="15"/>
      <c r="U75" s="15"/>
      <c r="V75" s="15"/>
      <c r="W75" s="15"/>
      <c r="X75" s="15"/>
      <c r="Y75" s="45"/>
    </row>
    <row r="76" spans="1:25" hidden="1">
      <c r="A76" s="122"/>
      <c r="B76" s="41"/>
      <c r="C76" s="41"/>
      <c r="D76" s="41"/>
      <c r="E76" s="41"/>
      <c r="F76" s="41"/>
      <c r="G76" s="22"/>
      <c r="H76" s="25"/>
      <c r="I76" s="25"/>
      <c r="J76" s="23"/>
      <c r="K76" s="117"/>
      <c r="L76" s="116" t="s">
        <v>68</v>
      </c>
      <c r="M76" s="25"/>
      <c r="N76" s="25"/>
      <c r="O76" s="22"/>
      <c r="P76" s="25"/>
      <c r="Q76" s="116"/>
      <c r="R76" s="25"/>
      <c r="S76" s="25"/>
      <c r="T76" s="25"/>
      <c r="U76" s="25"/>
      <c r="V76" s="25"/>
      <c r="W76" s="25"/>
      <c r="X76" s="25"/>
      <c r="Y76" s="123"/>
    </row>
    <row r="77" spans="1:25" hidden="1">
      <c r="A77" s="48"/>
      <c r="B77" s="49"/>
      <c r="C77" s="50"/>
      <c r="D77" s="50"/>
      <c r="E77" s="50"/>
      <c r="F77" s="51"/>
      <c r="G77" s="48" t="s">
        <v>81</v>
      </c>
      <c r="H77" s="49"/>
      <c r="I77" s="15"/>
      <c r="J77" s="12"/>
      <c r="K77" s="15"/>
      <c r="L77" s="12"/>
      <c r="M77" s="12"/>
      <c r="N77" s="12"/>
      <c r="O77" s="12"/>
      <c r="P77" s="12"/>
      <c r="Q77" s="56" t="s">
        <v>32</v>
      </c>
      <c r="R77" s="12"/>
      <c r="S77" s="12"/>
      <c r="T77" s="12"/>
      <c r="U77" s="15"/>
      <c r="V77" s="15"/>
      <c r="W77" s="15"/>
      <c r="X77" s="13"/>
      <c r="Y77" s="57"/>
    </row>
    <row r="78" spans="1:25" hidden="1">
      <c r="A78" s="53"/>
      <c r="B78" s="49"/>
      <c r="C78" s="50"/>
      <c r="D78" s="50"/>
      <c r="E78" s="54"/>
      <c r="F78" s="55"/>
      <c r="G78" s="53" t="s">
        <v>79</v>
      </c>
      <c r="H78" s="49"/>
      <c r="I78" s="15"/>
      <c r="J78" s="12"/>
      <c r="K78" s="15"/>
      <c r="L78" s="12"/>
      <c r="M78" s="12"/>
      <c r="N78" s="12"/>
      <c r="O78" s="12"/>
      <c r="P78" s="12"/>
      <c r="Q78" s="52" t="s">
        <v>73</v>
      </c>
      <c r="R78" s="12"/>
      <c r="S78" s="12"/>
      <c r="T78" s="12"/>
      <c r="U78" s="15"/>
      <c r="V78" s="15"/>
      <c r="W78" s="15"/>
      <c r="X78" s="13"/>
      <c r="Y78" s="57"/>
    </row>
    <row r="79" spans="1:25" hidden="1">
      <c r="A79" s="53"/>
      <c r="B79" s="12"/>
      <c r="C79" s="54"/>
      <c r="D79" s="54"/>
      <c r="E79" s="12"/>
      <c r="F79" s="58"/>
      <c r="G79" s="53">
        <v>58892</v>
      </c>
      <c r="H79" s="12"/>
      <c r="I79" s="15"/>
      <c r="J79" s="15"/>
      <c r="K79" s="15"/>
      <c r="L79" s="15"/>
      <c r="M79" s="15"/>
      <c r="N79" s="15"/>
      <c r="O79" s="12"/>
      <c r="P79" s="12"/>
      <c r="Q79" s="59" t="s">
        <v>74</v>
      </c>
      <c r="R79" s="15"/>
      <c r="S79" s="15"/>
      <c r="T79" s="15"/>
      <c r="U79" s="15"/>
      <c r="V79" s="15"/>
      <c r="W79" s="15"/>
      <c r="X79" s="13"/>
      <c r="Y79" s="57"/>
    </row>
    <row r="80" spans="1:25" hidden="1">
      <c r="A80" s="53"/>
      <c r="B80" s="12"/>
      <c r="C80" s="54"/>
      <c r="D80" s="54"/>
      <c r="E80" s="12"/>
      <c r="F80" s="58"/>
      <c r="G80" s="53" t="s">
        <v>80</v>
      </c>
      <c r="H80" s="12"/>
      <c r="I80" s="54"/>
      <c r="J80" s="15"/>
      <c r="K80" s="15"/>
      <c r="L80" s="15"/>
      <c r="M80" s="15"/>
      <c r="N80" s="15"/>
      <c r="O80" s="12"/>
      <c r="P80" s="12"/>
      <c r="Q80" s="52" t="s">
        <v>75</v>
      </c>
      <c r="R80" s="12"/>
      <c r="S80" s="12"/>
      <c r="T80" s="15"/>
      <c r="U80" s="15"/>
      <c r="V80" s="15"/>
      <c r="W80" s="15"/>
      <c r="X80" s="13"/>
      <c r="Y80" s="57"/>
    </row>
    <row r="81" spans="1:25" hidden="1">
      <c r="A81" s="53"/>
      <c r="B81" s="12"/>
      <c r="C81" s="54"/>
      <c r="D81" s="54"/>
      <c r="E81" s="12"/>
      <c r="F81" s="58"/>
      <c r="G81" s="53" t="s">
        <v>24</v>
      </c>
      <c r="H81" s="60"/>
      <c r="I81" s="61">
        <v>36</v>
      </c>
      <c r="J81" s="61">
        <v>38</v>
      </c>
      <c r="K81" s="61">
        <v>40</v>
      </c>
      <c r="L81" s="61">
        <v>42</v>
      </c>
      <c r="M81" s="61">
        <v>44</v>
      </c>
      <c r="N81" s="61">
        <v>46</v>
      </c>
      <c r="O81" s="62"/>
      <c r="P81" s="12"/>
      <c r="Q81" s="52"/>
      <c r="R81" s="12"/>
      <c r="S81" s="12"/>
      <c r="T81" s="12"/>
      <c r="U81" s="15"/>
      <c r="V81" s="15"/>
      <c r="W81" s="15"/>
      <c r="X81" s="13"/>
      <c r="Y81" s="57"/>
    </row>
    <row r="82" spans="1:25" hidden="1">
      <c r="A82" s="53"/>
      <c r="B82" s="12"/>
      <c r="C82" s="12"/>
      <c r="D82" s="12"/>
      <c r="E82" s="12"/>
      <c r="F82" s="58"/>
      <c r="G82" s="53" t="s">
        <v>54</v>
      </c>
      <c r="H82" s="60"/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2"/>
      <c r="P82" s="12"/>
      <c r="Q82" s="52"/>
      <c r="R82" s="12"/>
      <c r="S82" s="12"/>
      <c r="T82" s="12"/>
      <c r="U82" s="15"/>
      <c r="V82" s="15"/>
      <c r="W82" s="15"/>
      <c r="X82" s="13"/>
      <c r="Y82" s="57"/>
    </row>
    <row r="83" spans="1:25" hidden="1">
      <c r="A83" s="53"/>
      <c r="B83" s="12"/>
      <c r="C83" s="12"/>
      <c r="D83" s="12"/>
      <c r="E83" s="12"/>
      <c r="F83" s="58"/>
      <c r="G83" s="53" t="s">
        <v>55</v>
      </c>
      <c r="H83" s="60"/>
      <c r="I83" s="61">
        <v>1</v>
      </c>
      <c r="J83" s="61">
        <v>1</v>
      </c>
      <c r="K83" s="63">
        <v>1</v>
      </c>
      <c r="L83" s="61">
        <v>1</v>
      </c>
      <c r="M83" s="61">
        <v>1</v>
      </c>
      <c r="N83" s="61">
        <v>1</v>
      </c>
      <c r="O83" s="63"/>
      <c r="P83" s="12"/>
      <c r="Q83" s="52"/>
      <c r="R83" s="12"/>
      <c r="S83" s="12"/>
      <c r="T83" s="12"/>
      <c r="U83" s="15"/>
      <c r="V83" s="15"/>
      <c r="W83" s="15"/>
      <c r="X83" s="13"/>
      <c r="Y83" s="57"/>
    </row>
    <row r="84" spans="1:25" hidden="1">
      <c r="A84" s="53"/>
      <c r="B84" s="12"/>
      <c r="C84" s="12"/>
      <c r="D84" s="12"/>
      <c r="E84" s="12"/>
      <c r="F84" s="58"/>
      <c r="G84" s="53" t="s">
        <v>6</v>
      </c>
      <c r="H84" s="60" t="s">
        <v>1</v>
      </c>
      <c r="I84" s="64"/>
      <c r="J84" s="15" t="s">
        <v>17</v>
      </c>
      <c r="K84" s="15"/>
      <c r="L84" s="13"/>
      <c r="M84" s="13"/>
      <c r="N84" s="13"/>
      <c r="O84" s="15"/>
      <c r="P84" s="12"/>
      <c r="Q84" s="52"/>
      <c r="R84" s="12"/>
      <c r="S84" s="12"/>
      <c r="T84" s="12"/>
      <c r="U84" s="15"/>
      <c r="V84" s="15"/>
      <c r="W84" s="15"/>
      <c r="X84" s="13"/>
      <c r="Y84" s="57"/>
    </row>
    <row r="85" spans="1:25" hidden="1">
      <c r="A85" s="53"/>
      <c r="B85" s="12"/>
      <c r="C85" s="12"/>
      <c r="D85" s="12"/>
      <c r="E85" s="12"/>
      <c r="F85" s="58"/>
      <c r="G85" s="40" t="s">
        <v>7</v>
      </c>
      <c r="H85" s="60" t="s">
        <v>1</v>
      </c>
      <c r="I85" s="65"/>
      <c r="J85" s="15" t="s">
        <v>17</v>
      </c>
      <c r="K85" s="15"/>
      <c r="L85" s="15"/>
      <c r="M85" s="15"/>
      <c r="N85" s="15"/>
      <c r="O85" s="12"/>
      <c r="P85" s="12"/>
      <c r="Q85" s="52"/>
      <c r="R85" s="12"/>
      <c r="S85" s="12"/>
      <c r="T85" s="12"/>
      <c r="U85" s="15"/>
      <c r="V85" s="15"/>
      <c r="W85" s="15"/>
      <c r="X85" s="13"/>
      <c r="Y85" s="57"/>
    </row>
    <row r="86" spans="1:25" hidden="1">
      <c r="A86" s="53"/>
      <c r="B86" s="12"/>
      <c r="C86" s="12"/>
      <c r="D86" s="12"/>
      <c r="E86" s="12"/>
      <c r="F86" s="58"/>
      <c r="G86" s="40" t="s">
        <v>8</v>
      </c>
      <c r="H86" s="60" t="s">
        <v>1</v>
      </c>
      <c r="I86" s="66"/>
      <c r="J86" s="67"/>
      <c r="K86" s="15"/>
      <c r="L86" s="15"/>
      <c r="M86" s="15"/>
      <c r="N86" s="15"/>
      <c r="O86" s="12"/>
      <c r="P86" s="12"/>
      <c r="Q86" s="68"/>
      <c r="R86" s="25"/>
      <c r="S86" s="25"/>
      <c r="T86" s="25"/>
      <c r="U86" s="25"/>
      <c r="V86" s="25"/>
      <c r="W86" s="25"/>
      <c r="X86" s="69"/>
      <c r="Y86" s="70"/>
    </row>
    <row r="87" spans="1:25" hidden="1">
      <c r="A87" s="99" t="s">
        <v>48</v>
      </c>
      <c r="B87" s="100" t="s">
        <v>49</v>
      </c>
      <c r="C87" s="100" t="s">
        <v>50</v>
      </c>
      <c r="D87" s="113"/>
      <c r="E87" s="101" t="s">
        <v>52</v>
      </c>
      <c r="F87" s="1075" t="s">
        <v>9</v>
      </c>
      <c r="G87" s="1076" t="s">
        <v>24</v>
      </c>
      <c r="H87" s="1076"/>
      <c r="I87" s="1076"/>
      <c r="J87" s="1076"/>
      <c r="K87" s="1076"/>
      <c r="L87" s="1076"/>
      <c r="M87" s="1076"/>
      <c r="N87" s="1076"/>
      <c r="O87" s="1076"/>
      <c r="P87" s="1076"/>
      <c r="Q87" s="1077"/>
      <c r="R87" s="102" t="s">
        <v>10</v>
      </c>
      <c r="S87" s="1096" t="s">
        <v>25</v>
      </c>
      <c r="T87" s="1096"/>
      <c r="U87" s="1096"/>
      <c r="V87" s="102" t="s">
        <v>11</v>
      </c>
      <c r="W87" s="102" t="s">
        <v>11</v>
      </c>
      <c r="X87" s="104" t="s">
        <v>16</v>
      </c>
      <c r="Y87" s="105" t="s">
        <v>18</v>
      </c>
    </row>
    <row r="88" spans="1:25" hidden="1">
      <c r="A88" s="106" t="s">
        <v>12</v>
      </c>
      <c r="B88" s="107" t="s">
        <v>12</v>
      </c>
      <c r="C88" s="107" t="s">
        <v>51</v>
      </c>
      <c r="D88" s="127"/>
      <c r="E88" s="101" t="s">
        <v>53</v>
      </c>
      <c r="F88" s="1075"/>
      <c r="G88" s="72">
        <v>36</v>
      </c>
      <c r="H88" s="72">
        <v>38</v>
      </c>
      <c r="I88" s="72">
        <v>40</v>
      </c>
      <c r="J88" s="72">
        <v>42</v>
      </c>
      <c r="K88" s="72">
        <v>44</v>
      </c>
      <c r="L88" s="72">
        <v>46</v>
      </c>
      <c r="M88" s="108"/>
      <c r="N88" s="92"/>
      <c r="O88" s="92"/>
      <c r="P88" s="92"/>
      <c r="Q88" s="92"/>
      <c r="R88" s="103" t="s">
        <v>13</v>
      </c>
      <c r="S88" s="1097"/>
      <c r="T88" s="1097"/>
      <c r="U88" s="1097"/>
      <c r="V88" s="103" t="s">
        <v>14</v>
      </c>
      <c r="W88" s="103" t="s">
        <v>15</v>
      </c>
      <c r="X88" s="71" t="s">
        <v>17</v>
      </c>
      <c r="Y88" s="109" t="s">
        <v>17</v>
      </c>
    </row>
    <row r="89" spans="1:25" hidden="1">
      <c r="A89" s="1153">
        <v>306105</v>
      </c>
      <c r="B89" s="1118">
        <v>58892</v>
      </c>
      <c r="C89" s="764">
        <v>1</v>
      </c>
      <c r="D89" s="125"/>
      <c r="E89" s="764" t="s">
        <v>77</v>
      </c>
      <c r="F89" s="61" t="s">
        <v>54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3"/>
      <c r="N89" s="61"/>
      <c r="O89" s="61"/>
      <c r="P89" s="61"/>
      <c r="Q89" s="61"/>
      <c r="R89" s="764">
        <f>L89+K89+J89+I89+H89+G89+G90+H90+I90+J90+K90+L90</f>
        <v>12</v>
      </c>
      <c r="S89" s="764">
        <v>443</v>
      </c>
      <c r="T89" s="1116" t="s">
        <v>19</v>
      </c>
      <c r="U89" s="1124">
        <v>625</v>
      </c>
      <c r="V89" s="764">
        <v>183</v>
      </c>
      <c r="W89" s="764">
        <f>V89*R89</f>
        <v>2196</v>
      </c>
      <c r="X89" s="1126">
        <v>7</v>
      </c>
      <c r="Y89" s="1122">
        <v>7.9</v>
      </c>
    </row>
    <row r="90" spans="1:25" hidden="1">
      <c r="A90" s="1154"/>
      <c r="B90" s="1119"/>
      <c r="C90" s="765"/>
      <c r="D90" s="126"/>
      <c r="E90" s="765"/>
      <c r="F90" s="91" t="s">
        <v>55</v>
      </c>
      <c r="G90" s="61">
        <v>1</v>
      </c>
      <c r="H90" s="61">
        <v>1</v>
      </c>
      <c r="I90" s="63">
        <v>1</v>
      </c>
      <c r="J90" s="61">
        <v>1</v>
      </c>
      <c r="K90" s="61">
        <v>1</v>
      </c>
      <c r="L90" s="61">
        <v>1</v>
      </c>
      <c r="M90" s="72"/>
      <c r="N90" s="72"/>
      <c r="O90" s="72"/>
      <c r="P90" s="72"/>
      <c r="Q90" s="72"/>
      <c r="R90" s="765"/>
      <c r="S90" s="765"/>
      <c r="T90" s="1138"/>
      <c r="U90" s="1125"/>
      <c r="V90" s="765"/>
      <c r="W90" s="765"/>
      <c r="X90" s="1127"/>
      <c r="Y90" s="1123"/>
    </row>
    <row r="91" spans="1:25" hidden="1">
      <c r="A91" s="110"/>
      <c r="B91" s="111"/>
      <c r="C91" s="77"/>
      <c r="D91" s="77"/>
      <c r="E91" s="77"/>
      <c r="F91" s="77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3"/>
      <c r="U91" s="74"/>
      <c r="V91" s="72"/>
      <c r="W91" s="72"/>
      <c r="X91" s="75"/>
      <c r="Y91" s="76"/>
    </row>
    <row r="92" spans="1:25" ht="13.5" hidden="1" thickBot="1">
      <c r="A92" s="78"/>
      <c r="B92" s="79"/>
      <c r="C92" s="80"/>
      <c r="D92" s="80"/>
      <c r="E92" s="80"/>
      <c r="F92" s="80"/>
      <c r="G92" s="79"/>
      <c r="H92" s="79"/>
      <c r="I92" s="79"/>
      <c r="J92" s="79"/>
      <c r="K92" s="79"/>
      <c r="L92" s="79"/>
      <c r="M92" s="79"/>
      <c r="N92" s="88"/>
      <c r="O92" s="79"/>
      <c r="P92" s="79"/>
      <c r="Q92" s="79"/>
      <c r="R92" s="79"/>
      <c r="S92" s="79"/>
      <c r="T92" s="79"/>
      <c r="U92" s="79"/>
      <c r="V92" s="88">
        <f>SUM(V89:V91)</f>
        <v>183</v>
      </c>
      <c r="W92" s="88">
        <f>SUM(W89:W91)</f>
        <v>2196</v>
      </c>
      <c r="X92" s="81"/>
      <c r="Y92" s="89"/>
    </row>
    <row r="93" spans="1:25" hidden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25" hidden="1">
      <c r="A94" s="82" t="s">
        <v>41</v>
      </c>
      <c r="B94" s="82"/>
      <c r="C94" s="90">
        <f>V92</f>
        <v>183</v>
      </c>
      <c r="D94" s="82" t="s">
        <v>44</v>
      </c>
      <c r="E94" s="130" t="s">
        <v>84</v>
      </c>
      <c r="F94" s="130" t="s">
        <v>9</v>
      </c>
      <c r="G94" s="1150" t="s">
        <v>82</v>
      </c>
      <c r="H94" s="1150"/>
      <c r="I94" s="1150"/>
      <c r="J94" s="1150"/>
      <c r="K94" s="1150"/>
      <c r="L94" s="1150"/>
      <c r="M94" s="133"/>
      <c r="N94" s="130" t="s">
        <v>83</v>
      </c>
      <c r="O94" s="1151" t="s">
        <v>51</v>
      </c>
      <c r="P94" s="1151"/>
      <c r="Q94" s="84"/>
      <c r="R94" s="84"/>
      <c r="S94" s="84"/>
      <c r="T94" s="84"/>
      <c r="U94" s="84"/>
      <c r="V94" s="84"/>
      <c r="W94" s="84"/>
      <c r="X94" s="82"/>
      <c r="Y94" s="82"/>
    </row>
    <row r="95" spans="1:25" hidden="1">
      <c r="A95" s="82" t="s">
        <v>42</v>
      </c>
      <c r="B95" s="82"/>
      <c r="C95" s="120">
        <f>W92</f>
        <v>2196</v>
      </c>
      <c r="D95" s="82" t="s">
        <v>15</v>
      </c>
      <c r="E95" s="128"/>
      <c r="F95" s="128"/>
      <c r="G95" s="72">
        <v>36</v>
      </c>
      <c r="H95" s="72">
        <v>38</v>
      </c>
      <c r="I95" s="72">
        <v>40</v>
      </c>
      <c r="J95" s="72">
        <v>42</v>
      </c>
      <c r="K95" s="72">
        <v>44</v>
      </c>
      <c r="L95" s="72">
        <v>46</v>
      </c>
      <c r="M95" s="61"/>
      <c r="N95" s="128"/>
      <c r="O95" s="1140"/>
      <c r="P95" s="1140"/>
      <c r="Q95" s="84"/>
      <c r="R95" s="84"/>
      <c r="S95" s="84"/>
      <c r="T95" s="84"/>
      <c r="U95" s="84"/>
      <c r="V95" s="84"/>
      <c r="W95" s="84"/>
      <c r="X95" s="82"/>
      <c r="Y95" s="82"/>
    </row>
    <row r="96" spans="1:25" hidden="1">
      <c r="A96" s="82" t="s">
        <v>21</v>
      </c>
      <c r="B96" s="82"/>
      <c r="C96" s="85">
        <v>1281</v>
      </c>
      <c r="D96" s="82" t="s">
        <v>22</v>
      </c>
      <c r="E96" s="759" t="s">
        <v>77</v>
      </c>
      <c r="F96" s="61" t="s">
        <v>54</v>
      </c>
      <c r="G96" s="61">
        <f>G89*V89</f>
        <v>183</v>
      </c>
      <c r="H96" s="61">
        <f>H89*V89</f>
        <v>183</v>
      </c>
      <c r="I96" s="61">
        <f>I89*V89</f>
        <v>183</v>
      </c>
      <c r="J96" s="61">
        <f>J89*V89</f>
        <v>183</v>
      </c>
      <c r="K96" s="61">
        <f>K89*V89</f>
        <v>183</v>
      </c>
      <c r="L96" s="61">
        <f>L89*V89</f>
        <v>183</v>
      </c>
      <c r="M96" s="61">
        <f>G96+H96+I96+J96+K96+L96</f>
        <v>1098</v>
      </c>
      <c r="N96" s="759">
        <f>M96+M97</f>
        <v>2196</v>
      </c>
      <c r="O96" s="759">
        <v>1</v>
      </c>
      <c r="P96" s="759"/>
      <c r="Q96" s="84"/>
      <c r="R96" s="84"/>
      <c r="S96" s="84"/>
      <c r="T96" s="84"/>
      <c r="U96" s="84"/>
      <c r="V96" s="84"/>
      <c r="W96" s="84"/>
      <c r="X96" s="82"/>
      <c r="Y96" s="82"/>
    </row>
    <row r="97" spans="1:25" hidden="1">
      <c r="A97" s="82" t="s">
        <v>23</v>
      </c>
      <c r="B97" s="82"/>
      <c r="C97" s="85">
        <v>1445.7</v>
      </c>
      <c r="D97" s="82" t="s">
        <v>22</v>
      </c>
      <c r="E97" s="759"/>
      <c r="F97" s="61" t="s">
        <v>55</v>
      </c>
      <c r="G97" s="61">
        <f>G90*V89</f>
        <v>183</v>
      </c>
      <c r="H97" s="61">
        <f>H90*V89</f>
        <v>183</v>
      </c>
      <c r="I97" s="61">
        <f>I90*V89</f>
        <v>183</v>
      </c>
      <c r="J97" s="61">
        <f>J90*V89</f>
        <v>183</v>
      </c>
      <c r="K97" s="61">
        <f>K90*V89</f>
        <v>183</v>
      </c>
      <c r="L97" s="61">
        <f>L90*V89</f>
        <v>183</v>
      </c>
      <c r="M97" s="61">
        <f>G97+H97+I97+J97+K97+L97</f>
        <v>1098</v>
      </c>
      <c r="N97" s="759"/>
      <c r="O97" s="759"/>
      <c r="P97" s="759"/>
      <c r="Q97" s="84"/>
      <c r="R97" s="84"/>
      <c r="S97" s="84"/>
      <c r="T97" s="84"/>
      <c r="U97" s="84"/>
      <c r="V97" s="84"/>
      <c r="W97" s="84"/>
      <c r="X97" s="82"/>
      <c r="Y97" s="82"/>
    </row>
    <row r="98" spans="1:25" hidden="1">
      <c r="A98" s="82" t="s">
        <v>43</v>
      </c>
      <c r="B98" s="82"/>
      <c r="C98" s="86">
        <v>5.73</v>
      </c>
      <c r="D98" s="82" t="s">
        <v>45</v>
      </c>
      <c r="E98" s="82"/>
      <c r="F98" s="82"/>
      <c r="G98" s="82"/>
      <c r="H98" s="82"/>
      <c r="I98" s="82"/>
      <c r="J98" s="82"/>
      <c r="K98" s="82"/>
      <c r="L98" s="83"/>
      <c r="M98" s="83"/>
      <c r="N98" s="83"/>
      <c r="O98" s="82"/>
      <c r="P98" s="84"/>
      <c r="Q98" s="84"/>
      <c r="R98" s="84"/>
      <c r="S98" s="84"/>
      <c r="T98" s="84"/>
      <c r="U98" s="84"/>
      <c r="V98" s="84"/>
      <c r="W98" s="84"/>
      <c r="X98" s="82"/>
      <c r="Y98" s="82"/>
    </row>
    <row r="99" spans="1:25" hidden="1">
      <c r="A99" s="82"/>
      <c r="B99" s="82"/>
      <c r="C99" s="86"/>
      <c r="D99" s="86"/>
      <c r="E99" s="86"/>
      <c r="F99" s="82"/>
      <c r="G99" s="82"/>
      <c r="H99" s="82"/>
      <c r="I99" s="82"/>
      <c r="J99" s="82"/>
      <c r="K99" s="82"/>
      <c r="L99" s="83"/>
      <c r="M99" s="83"/>
      <c r="N99" s="83"/>
      <c r="O99" s="82"/>
      <c r="P99" s="84"/>
      <c r="Q99" s="84"/>
      <c r="R99" s="84"/>
      <c r="S99" s="84"/>
      <c r="T99" s="84"/>
      <c r="U99" s="84"/>
      <c r="V99" s="84"/>
      <c r="W99" s="84"/>
      <c r="X99" s="82"/>
      <c r="Y99" s="82"/>
    </row>
    <row r="100" spans="1:25" hidden="1">
      <c r="A100" s="82"/>
      <c r="B100" s="82"/>
      <c r="C100" s="86"/>
      <c r="D100" s="86"/>
      <c r="E100" s="86"/>
      <c r="F100" s="82"/>
      <c r="G100" s="82"/>
      <c r="H100" s="82"/>
      <c r="I100" s="82"/>
      <c r="J100" s="82"/>
      <c r="K100" s="82"/>
      <c r="L100" s="83"/>
      <c r="M100" s="83"/>
      <c r="N100" s="83"/>
      <c r="O100" s="82"/>
      <c r="P100" s="84"/>
      <c r="Q100" s="84"/>
      <c r="R100" s="84"/>
      <c r="S100" s="84"/>
      <c r="T100" s="84"/>
      <c r="U100" s="84"/>
      <c r="V100" s="84"/>
      <c r="W100" s="84"/>
      <c r="X100" s="82"/>
      <c r="Y100" s="82"/>
    </row>
    <row r="101" spans="1:25" hidden="1">
      <c r="A101" s="82"/>
      <c r="B101" s="82"/>
      <c r="C101" s="86"/>
      <c r="D101" s="86"/>
      <c r="E101" s="86"/>
      <c r="F101" s="82"/>
      <c r="G101" s="82"/>
      <c r="H101" s="82"/>
      <c r="I101" s="82"/>
      <c r="J101" s="82"/>
      <c r="K101" s="82"/>
      <c r="L101" s="83"/>
      <c r="M101" s="83"/>
      <c r="N101" s="83"/>
      <c r="O101" s="82"/>
      <c r="P101" s="84"/>
      <c r="Q101" s="84"/>
      <c r="R101" s="84"/>
      <c r="S101" s="84"/>
      <c r="T101" s="84"/>
      <c r="U101" s="84"/>
      <c r="V101" s="84"/>
      <c r="W101" s="84"/>
      <c r="X101" s="82"/>
      <c r="Y101" s="82"/>
    </row>
    <row r="102" spans="1:25" hidden="1"/>
    <row r="103" spans="1:25" hidden="1"/>
    <row r="104" spans="1:25" hidden="1"/>
    <row r="105" spans="1:25" hidden="1"/>
    <row r="106" spans="1:25" hidden="1"/>
    <row r="107" spans="1:25" hidden="1"/>
    <row r="108" spans="1:25" hidden="1"/>
    <row r="109" spans="1:25" hidden="1"/>
    <row r="110" spans="1:25" hidden="1"/>
    <row r="111" spans="1:25" hidden="1"/>
    <row r="112" spans="1:25" hidden="1"/>
    <row r="113" spans="1:25" hidden="1"/>
    <row r="114" spans="1:25" hidden="1"/>
    <row r="115" spans="1:25" hidden="1"/>
    <row r="116" spans="1:25" hidden="1"/>
    <row r="117" spans="1:25" hidden="1"/>
    <row r="118" spans="1:25" hidden="1"/>
    <row r="119" spans="1:25" hidden="1"/>
    <row r="120" spans="1:25" hidden="1"/>
    <row r="121" spans="1:25" hidden="1"/>
    <row r="122" spans="1:25" hidden="1"/>
    <row r="123" spans="1:25" hidden="1"/>
    <row r="124" spans="1:25" hidden="1"/>
    <row r="125" spans="1:25" hidden="1"/>
    <row r="126" spans="1:25" hidden="1"/>
    <row r="127" spans="1:25" ht="26.25" hidden="1">
      <c r="A127" s="789" t="s">
        <v>92</v>
      </c>
      <c r="B127" s="789"/>
      <c r="C127" s="789"/>
      <c r="D127" s="789"/>
      <c r="E127" s="789"/>
      <c r="F127" s="789"/>
      <c r="G127" s="789"/>
      <c r="H127" s="789"/>
      <c r="I127" s="789"/>
      <c r="J127" s="789"/>
      <c r="K127" s="789"/>
      <c r="L127" s="789"/>
      <c r="M127" s="789"/>
      <c r="N127" s="789"/>
      <c r="O127" s="789"/>
      <c r="P127" s="789"/>
      <c r="Q127" s="789"/>
      <c r="R127" s="789"/>
      <c r="S127" s="789"/>
      <c r="T127" s="789"/>
      <c r="U127" s="789"/>
      <c r="V127" s="789"/>
      <c r="W127" s="789"/>
      <c r="X127" s="789"/>
      <c r="Y127" s="789"/>
    </row>
    <row r="128" spans="1:25" hidden="1">
      <c r="A128" s="790" t="s">
        <v>93</v>
      </c>
      <c r="B128" s="790"/>
      <c r="C128" s="790"/>
      <c r="D128" s="790"/>
      <c r="E128" s="790"/>
      <c r="F128" s="790"/>
      <c r="G128" s="790"/>
      <c r="H128" s="790"/>
      <c r="I128" s="790"/>
      <c r="J128" s="790"/>
      <c r="K128" s="790"/>
      <c r="L128" s="790"/>
      <c r="M128" s="790"/>
      <c r="N128" s="790"/>
      <c r="O128" s="790"/>
      <c r="P128" s="790"/>
      <c r="Q128" s="790"/>
      <c r="R128" s="790"/>
      <c r="S128" s="790"/>
      <c r="T128" s="790"/>
      <c r="U128" s="790"/>
      <c r="V128" s="790"/>
      <c r="W128" s="790"/>
      <c r="X128" s="790"/>
      <c r="Y128" s="790"/>
    </row>
    <row r="129" spans="1:25" hidden="1">
      <c r="A129" s="795"/>
      <c r="B129" s="795"/>
      <c r="C129" s="795"/>
      <c r="D129" s="795"/>
      <c r="E129" s="795"/>
      <c r="F129" s="795"/>
      <c r="G129" s="795"/>
      <c r="H129" s="795"/>
      <c r="I129" s="795"/>
      <c r="J129" s="795"/>
      <c r="K129" s="795"/>
      <c r="L129" s="795"/>
      <c r="M129" s="795"/>
      <c r="N129" s="795"/>
      <c r="O129" s="795"/>
      <c r="P129" s="795"/>
      <c r="Q129" s="795"/>
      <c r="R129" s="795"/>
      <c r="S129" s="795"/>
      <c r="T129" s="795"/>
      <c r="U129" s="795"/>
      <c r="V129" s="795"/>
      <c r="W129" s="795"/>
      <c r="X129" s="795"/>
      <c r="Y129" s="795"/>
    </row>
    <row r="130" spans="1:2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hidden="1" thickBot="1">
      <c r="A131" s="1149" t="s">
        <v>27</v>
      </c>
      <c r="B131" s="1149"/>
      <c r="C131" s="1149"/>
      <c r="D131" s="1149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9"/>
      <c r="O131" s="1149"/>
      <c r="P131" s="1149"/>
      <c r="Q131" s="1149"/>
      <c r="R131" s="1149"/>
      <c r="S131" s="1149"/>
      <c r="T131" s="1149"/>
      <c r="U131" s="1149"/>
      <c r="V131" s="1149"/>
      <c r="W131" s="1149"/>
      <c r="X131" s="2"/>
      <c r="Y131" s="2"/>
    </row>
    <row r="132" spans="1:25" hidden="1">
      <c r="A132" s="3" t="s">
        <v>0</v>
      </c>
      <c r="B132" s="4"/>
      <c r="C132" s="5"/>
      <c r="D132" s="5"/>
      <c r="E132" s="5"/>
      <c r="F132" s="5"/>
      <c r="G132" s="5"/>
      <c r="H132" s="5"/>
      <c r="I132" s="6"/>
      <c r="J132" s="6"/>
      <c r="K132" s="4"/>
      <c r="L132" s="793" t="s">
        <v>28</v>
      </c>
      <c r="M132" s="794"/>
      <c r="N132" s="794"/>
      <c r="O132" s="8" t="s">
        <v>90</v>
      </c>
      <c r="P132" s="5"/>
      <c r="Q132" s="7"/>
      <c r="R132" s="7"/>
      <c r="S132" s="7"/>
      <c r="T132" s="7" t="s">
        <v>71</v>
      </c>
      <c r="U132" s="7"/>
      <c r="V132" s="9"/>
      <c r="W132" s="3" t="s">
        <v>20</v>
      </c>
      <c r="X132" s="8"/>
      <c r="Y132" s="10"/>
    </row>
    <row r="133" spans="1:25" hidden="1">
      <c r="A133" s="11" t="s">
        <v>94</v>
      </c>
      <c r="B133" s="12"/>
      <c r="C133" s="12"/>
      <c r="D133" s="12"/>
      <c r="E133" s="12"/>
      <c r="F133" s="12"/>
      <c r="G133" s="12"/>
      <c r="H133" s="12"/>
      <c r="I133" s="13"/>
      <c r="J133" s="13"/>
      <c r="K133" s="14"/>
      <c r="L133" s="796" t="s">
        <v>2</v>
      </c>
      <c r="M133" s="797"/>
      <c r="N133" s="797"/>
      <c r="O133" s="18" t="s">
        <v>91</v>
      </c>
      <c r="P133" s="13"/>
      <c r="Q133" s="13"/>
      <c r="R133" s="13"/>
      <c r="S133" s="13"/>
      <c r="T133" s="15" t="s">
        <v>71</v>
      </c>
      <c r="U133" s="18"/>
      <c r="V133" s="19"/>
      <c r="W133" s="20"/>
      <c r="X133" s="18"/>
      <c r="Y133" s="19"/>
    </row>
    <row r="134" spans="1:25" ht="13.5" hidden="1" thickBot="1">
      <c r="A134" s="21" t="s">
        <v>93</v>
      </c>
      <c r="B134" s="22"/>
      <c r="C134" s="22"/>
      <c r="D134" s="22"/>
      <c r="E134" s="22"/>
      <c r="F134" s="22"/>
      <c r="G134" s="22"/>
      <c r="H134" s="22"/>
      <c r="I134" s="23"/>
      <c r="J134" s="23"/>
      <c r="K134" s="24"/>
      <c r="L134" s="791" t="s">
        <v>67</v>
      </c>
      <c r="M134" s="792"/>
      <c r="N134" s="792"/>
      <c r="O134" s="798" t="s">
        <v>69</v>
      </c>
      <c r="P134" s="792"/>
      <c r="Q134" s="792"/>
      <c r="R134" s="792"/>
      <c r="S134" s="27"/>
      <c r="T134" s="28" t="s">
        <v>70</v>
      </c>
      <c r="U134" s="26"/>
      <c r="V134" s="29"/>
      <c r="W134" s="30" t="s">
        <v>29</v>
      </c>
      <c r="X134" s="26"/>
      <c r="Y134" s="29"/>
    </row>
    <row r="135" spans="1:25" hidden="1">
      <c r="A135" s="31" t="s">
        <v>34</v>
      </c>
      <c r="B135" s="32"/>
      <c r="C135" s="32"/>
      <c r="D135" s="32"/>
      <c r="E135" s="32"/>
      <c r="F135" s="32"/>
      <c r="G135" s="32"/>
      <c r="H135" s="32"/>
      <c r="I135" s="33"/>
      <c r="J135" s="33"/>
      <c r="K135" s="34"/>
      <c r="L135" s="793" t="s">
        <v>36</v>
      </c>
      <c r="M135" s="794"/>
      <c r="N135" s="794"/>
      <c r="O135" s="5" t="s">
        <v>64</v>
      </c>
      <c r="P135" s="7"/>
      <c r="Q135" s="7"/>
      <c r="R135" s="7"/>
      <c r="S135" s="7"/>
      <c r="T135" s="7"/>
      <c r="U135" s="112"/>
      <c r="V135" s="112"/>
      <c r="W135" s="6"/>
      <c r="X135" s="6"/>
      <c r="Y135" s="9"/>
    </row>
    <row r="136" spans="1:25" hidden="1">
      <c r="A136" s="37" t="s">
        <v>64</v>
      </c>
      <c r="B136" s="12"/>
      <c r="C136" s="12"/>
      <c r="D136" s="12"/>
      <c r="E136" s="12"/>
      <c r="F136" s="12"/>
      <c r="G136" s="12"/>
      <c r="H136" s="12"/>
      <c r="I136" s="17"/>
      <c r="J136" s="17"/>
      <c r="K136" s="14"/>
      <c r="L136" s="87"/>
      <c r="M136" s="14"/>
      <c r="N136" s="14"/>
      <c r="O136" s="38" t="s">
        <v>65</v>
      </c>
      <c r="P136" s="15"/>
      <c r="Q136" s="15"/>
      <c r="R136" s="15"/>
      <c r="S136" s="15"/>
      <c r="T136" s="15"/>
      <c r="U136" s="36"/>
      <c r="V136" s="36"/>
      <c r="W136" s="13"/>
      <c r="X136" s="13"/>
      <c r="Y136" s="57"/>
    </row>
    <row r="137" spans="1:25" hidden="1">
      <c r="A137" s="37" t="s">
        <v>65</v>
      </c>
      <c r="B137" s="12"/>
      <c r="C137" s="12"/>
      <c r="D137" s="12"/>
      <c r="E137" s="12"/>
      <c r="F137" s="12"/>
      <c r="G137" s="12"/>
      <c r="H137" s="12"/>
      <c r="I137" s="17"/>
      <c r="J137" s="17"/>
      <c r="K137" s="14"/>
      <c r="L137" s="113" t="s">
        <v>38</v>
      </c>
      <c r="M137" s="35"/>
      <c r="N137" s="35"/>
      <c r="O137" s="44"/>
      <c r="P137" s="801"/>
      <c r="Q137" s="801"/>
      <c r="R137" s="801"/>
      <c r="S137" s="801"/>
      <c r="T137" s="801"/>
      <c r="U137" s="43"/>
      <c r="V137" s="43" t="s">
        <v>72</v>
      </c>
      <c r="W137" s="43"/>
      <c r="X137" s="43"/>
      <c r="Y137" s="121"/>
    </row>
    <row r="138" spans="1:25" hidden="1">
      <c r="A138" s="37" t="s">
        <v>66</v>
      </c>
      <c r="B138" s="38"/>
      <c r="C138" s="38"/>
      <c r="D138" s="38"/>
      <c r="E138" s="38"/>
      <c r="F138" s="39"/>
      <c r="G138" s="12"/>
      <c r="H138" s="15"/>
      <c r="I138" s="15"/>
      <c r="J138" s="17"/>
      <c r="K138" s="12"/>
      <c r="L138" s="114" t="s">
        <v>39</v>
      </c>
      <c r="M138" s="15"/>
      <c r="N138" s="15"/>
      <c r="O138" s="12"/>
      <c r="P138" s="15" t="s">
        <v>40</v>
      </c>
      <c r="Q138" s="18"/>
      <c r="R138" s="15"/>
      <c r="S138" s="15"/>
      <c r="T138" s="15"/>
      <c r="U138" s="15"/>
      <c r="V138" s="15"/>
      <c r="W138" s="46"/>
      <c r="X138" s="46"/>
      <c r="Y138" s="47"/>
    </row>
    <row r="139" spans="1:25" hidden="1">
      <c r="A139" s="37" t="s">
        <v>63</v>
      </c>
      <c r="B139" s="38"/>
      <c r="C139" s="38"/>
      <c r="D139" s="38"/>
      <c r="E139" s="38"/>
      <c r="F139" s="38"/>
      <c r="G139" s="12"/>
      <c r="H139" s="15"/>
      <c r="I139" s="15"/>
      <c r="J139" s="17"/>
      <c r="K139" s="12"/>
      <c r="L139" s="114" t="s">
        <v>37</v>
      </c>
      <c r="M139" s="15"/>
      <c r="N139" s="15"/>
      <c r="O139" s="15"/>
      <c r="P139" s="15" t="s">
        <v>30</v>
      </c>
      <c r="Q139" s="15"/>
      <c r="R139" s="18"/>
      <c r="S139" s="15"/>
      <c r="T139" s="15"/>
      <c r="U139" s="15"/>
      <c r="V139" s="15"/>
      <c r="W139" s="15"/>
      <c r="X139" s="13"/>
      <c r="Y139" s="57"/>
    </row>
    <row r="140" spans="1:25" hidden="1">
      <c r="A140" s="31" t="s">
        <v>35</v>
      </c>
      <c r="B140" s="42"/>
      <c r="C140" s="42"/>
      <c r="D140" s="42"/>
      <c r="E140" s="42"/>
      <c r="F140" s="42"/>
      <c r="G140" s="32"/>
      <c r="H140" s="43"/>
      <c r="I140" s="33"/>
      <c r="J140" s="33"/>
      <c r="K140" s="118"/>
      <c r="L140" s="18" t="s">
        <v>3</v>
      </c>
      <c r="M140" s="15"/>
      <c r="N140" s="15"/>
      <c r="O140" s="15"/>
      <c r="P140" s="15" t="s">
        <v>76</v>
      </c>
      <c r="Q140" s="15"/>
      <c r="R140" s="15"/>
      <c r="S140" s="15"/>
      <c r="T140" s="15"/>
      <c r="U140" s="15"/>
      <c r="V140" s="15"/>
      <c r="W140" s="18"/>
      <c r="X140" s="15"/>
      <c r="Y140" s="45"/>
    </row>
    <row r="141" spans="1:25" hidden="1">
      <c r="A141" s="37" t="s">
        <v>62</v>
      </c>
      <c r="B141" s="38"/>
      <c r="C141" s="38"/>
      <c r="D141" s="38"/>
      <c r="E141" s="38"/>
      <c r="F141" s="39"/>
      <c r="G141" s="12"/>
      <c r="H141" s="15"/>
      <c r="I141" s="15"/>
      <c r="J141" s="17"/>
      <c r="K141" s="119"/>
      <c r="L141" s="18" t="s">
        <v>4</v>
      </c>
      <c r="M141" s="16"/>
      <c r="N141" s="16"/>
      <c r="O141" s="18"/>
      <c r="P141" s="15"/>
      <c r="Q141" s="15"/>
      <c r="R141" s="15"/>
      <c r="S141" s="15"/>
      <c r="T141" s="15"/>
      <c r="U141" s="15"/>
      <c r="V141" s="15"/>
      <c r="W141" s="15"/>
      <c r="X141" s="15"/>
      <c r="Y141" s="45"/>
    </row>
    <row r="142" spans="1:25" hidden="1">
      <c r="A142" s="37" t="s">
        <v>63</v>
      </c>
      <c r="B142" s="38"/>
      <c r="C142" s="38"/>
      <c r="D142" s="38"/>
      <c r="E142" s="38"/>
      <c r="F142" s="38"/>
      <c r="G142" s="12"/>
      <c r="H142" s="15"/>
      <c r="I142" s="15"/>
      <c r="J142" s="17"/>
      <c r="K142" s="115"/>
      <c r="L142" s="18" t="s">
        <v>5</v>
      </c>
      <c r="M142" s="15"/>
      <c r="N142" s="15"/>
      <c r="O142" s="12"/>
      <c r="P142" s="15" t="s">
        <v>31</v>
      </c>
      <c r="Q142" s="18"/>
      <c r="R142" s="15"/>
      <c r="S142" s="15"/>
      <c r="T142" s="15"/>
      <c r="U142" s="15"/>
      <c r="V142" s="15"/>
      <c r="W142" s="15"/>
      <c r="X142" s="15"/>
      <c r="Y142" s="45"/>
    </row>
    <row r="143" spans="1:25" hidden="1">
      <c r="A143" s="122"/>
      <c r="B143" s="41"/>
      <c r="C143" s="41"/>
      <c r="D143" s="41"/>
      <c r="E143" s="41"/>
      <c r="F143" s="41"/>
      <c r="G143" s="22"/>
      <c r="H143" s="25"/>
      <c r="I143" s="25"/>
      <c r="J143" s="23"/>
      <c r="K143" s="117"/>
      <c r="L143" s="116" t="s">
        <v>68</v>
      </c>
      <c r="M143" s="25"/>
      <c r="N143" s="25"/>
      <c r="O143" s="22"/>
      <c r="P143" s="25"/>
      <c r="Q143" s="116"/>
      <c r="R143" s="25"/>
      <c r="S143" s="25"/>
      <c r="T143" s="25"/>
      <c r="U143" s="25"/>
      <c r="V143" s="25"/>
      <c r="W143" s="25"/>
      <c r="X143" s="25"/>
      <c r="Y143" s="123"/>
    </row>
    <row r="144" spans="1:25" hidden="1">
      <c r="A144" s="48"/>
      <c r="B144" s="49"/>
      <c r="C144" s="50"/>
      <c r="D144" s="50"/>
      <c r="E144" s="50"/>
      <c r="F144" s="51"/>
      <c r="G144" s="48" t="s">
        <v>81</v>
      </c>
      <c r="H144" s="49"/>
      <c r="I144" s="15"/>
      <c r="J144" s="12"/>
      <c r="K144" s="15"/>
      <c r="L144" s="12"/>
      <c r="M144" s="12"/>
      <c r="N144" s="12"/>
      <c r="O144" s="12"/>
      <c r="P144" s="12"/>
      <c r="Q144" s="56" t="s">
        <v>32</v>
      </c>
      <c r="R144" s="12"/>
      <c r="S144" s="12"/>
      <c r="T144" s="12"/>
      <c r="U144" s="15"/>
      <c r="V144" s="15"/>
      <c r="W144" s="15"/>
      <c r="X144" s="13"/>
      <c r="Y144" s="57"/>
    </row>
    <row r="145" spans="1:25" hidden="1">
      <c r="A145" s="53"/>
      <c r="B145" s="49"/>
      <c r="C145" s="50"/>
      <c r="D145" s="50"/>
      <c r="E145" s="54"/>
      <c r="F145" s="55"/>
      <c r="G145" s="53" t="s">
        <v>79</v>
      </c>
      <c r="H145" s="49"/>
      <c r="I145" s="15"/>
      <c r="J145" s="12"/>
      <c r="K145" s="15"/>
      <c r="L145" s="12"/>
      <c r="M145" s="12"/>
      <c r="N145" s="12"/>
      <c r="O145" s="12"/>
      <c r="P145" s="12"/>
      <c r="Q145" s="52" t="s">
        <v>73</v>
      </c>
      <c r="R145" s="12"/>
      <c r="S145" s="12"/>
      <c r="T145" s="12"/>
      <c r="U145" s="15"/>
      <c r="V145" s="15"/>
      <c r="W145" s="15"/>
      <c r="X145" s="13"/>
      <c r="Y145" s="57"/>
    </row>
    <row r="146" spans="1:25" hidden="1">
      <c r="A146" s="53"/>
      <c r="B146" s="12"/>
      <c r="C146" s="54"/>
      <c r="D146" s="54"/>
      <c r="E146" s="12"/>
      <c r="F146" s="58"/>
      <c r="G146" s="53">
        <v>58892</v>
      </c>
      <c r="H146" s="12"/>
      <c r="I146" s="15"/>
      <c r="J146" s="15"/>
      <c r="K146" s="15"/>
      <c r="L146" s="15"/>
      <c r="M146" s="15"/>
      <c r="N146" s="15"/>
      <c r="O146" s="12"/>
      <c r="P146" s="12"/>
      <c r="Q146" s="59" t="s">
        <v>74</v>
      </c>
      <c r="R146" s="15"/>
      <c r="S146" s="15"/>
      <c r="T146" s="15"/>
      <c r="U146" s="15"/>
      <c r="V146" s="15"/>
      <c r="W146" s="15"/>
      <c r="X146" s="13"/>
      <c r="Y146" s="57"/>
    </row>
    <row r="147" spans="1:25" hidden="1">
      <c r="A147" s="53"/>
      <c r="B147" s="12"/>
      <c r="C147" s="54"/>
      <c r="D147" s="54"/>
      <c r="E147" s="12"/>
      <c r="F147" s="58"/>
      <c r="G147" s="53" t="s">
        <v>80</v>
      </c>
      <c r="H147" s="12"/>
      <c r="I147" s="54"/>
      <c r="J147" s="15"/>
      <c r="K147" s="15"/>
      <c r="L147" s="15"/>
      <c r="M147" s="15"/>
      <c r="N147" s="15"/>
      <c r="O147" s="12"/>
      <c r="P147" s="12"/>
      <c r="Q147" s="52" t="s">
        <v>75</v>
      </c>
      <c r="R147" s="12"/>
      <c r="S147" s="12"/>
      <c r="T147" s="15"/>
      <c r="U147" s="15"/>
      <c r="V147" s="15"/>
      <c r="W147" s="15"/>
      <c r="X147" s="13"/>
      <c r="Y147" s="57"/>
    </row>
    <row r="148" spans="1:25" hidden="1">
      <c r="A148" s="53"/>
      <c r="B148" s="12"/>
      <c r="C148" s="54"/>
      <c r="D148" s="54"/>
      <c r="E148" s="12"/>
      <c r="F148" s="58"/>
      <c r="G148" s="53" t="s">
        <v>24</v>
      </c>
      <c r="H148" s="60"/>
      <c r="I148" s="61">
        <v>36</v>
      </c>
      <c r="J148" s="61">
        <v>38</v>
      </c>
      <c r="K148" s="61">
        <v>40</v>
      </c>
      <c r="L148" s="61">
        <v>42</v>
      </c>
      <c r="M148" s="61">
        <v>44</v>
      </c>
      <c r="N148" s="61">
        <v>46</v>
      </c>
      <c r="O148" s="62"/>
      <c r="P148" s="12"/>
      <c r="Q148" s="52"/>
      <c r="R148" s="12"/>
      <c r="S148" s="12"/>
      <c r="T148" s="12"/>
      <c r="U148" s="15"/>
      <c r="V148" s="15"/>
      <c r="W148" s="15"/>
      <c r="X148" s="13"/>
      <c r="Y148" s="57"/>
    </row>
    <row r="149" spans="1:25" hidden="1">
      <c r="A149" s="53"/>
      <c r="B149" s="12"/>
      <c r="C149" s="12"/>
      <c r="D149" s="12"/>
      <c r="E149" s="12"/>
      <c r="F149" s="58"/>
      <c r="G149" s="53" t="s">
        <v>54</v>
      </c>
      <c r="H149" s="60"/>
      <c r="I149" s="61">
        <v>1</v>
      </c>
      <c r="J149" s="61">
        <v>1</v>
      </c>
      <c r="K149" s="61">
        <v>1</v>
      </c>
      <c r="L149" s="61">
        <v>1</v>
      </c>
      <c r="M149" s="61">
        <v>1</v>
      </c>
      <c r="N149" s="61">
        <v>1</v>
      </c>
      <c r="O149" s="62"/>
      <c r="P149" s="12"/>
      <c r="Q149" s="52"/>
      <c r="R149" s="12"/>
      <c r="S149" s="12"/>
      <c r="T149" s="12"/>
      <c r="U149" s="15"/>
      <c r="V149" s="15"/>
      <c r="W149" s="15"/>
      <c r="X149" s="13"/>
      <c r="Y149" s="57"/>
    </row>
    <row r="150" spans="1:25" hidden="1">
      <c r="A150" s="53"/>
      <c r="B150" s="12"/>
      <c r="C150" s="12"/>
      <c r="D150" s="12"/>
      <c r="E150" s="12"/>
      <c r="F150" s="58"/>
      <c r="G150" s="53" t="s">
        <v>55</v>
      </c>
      <c r="H150" s="60"/>
      <c r="I150" s="61">
        <v>1</v>
      </c>
      <c r="J150" s="61">
        <v>1</v>
      </c>
      <c r="K150" s="63">
        <v>1</v>
      </c>
      <c r="L150" s="61">
        <v>1</v>
      </c>
      <c r="M150" s="61">
        <v>1</v>
      </c>
      <c r="N150" s="61">
        <v>1</v>
      </c>
      <c r="O150" s="63"/>
      <c r="P150" s="12"/>
      <c r="Q150" s="52"/>
      <c r="R150" s="12"/>
      <c r="S150" s="12"/>
      <c r="T150" s="12"/>
      <c r="U150" s="15"/>
      <c r="V150" s="15"/>
      <c r="W150" s="15"/>
      <c r="X150" s="13"/>
      <c r="Y150" s="57"/>
    </row>
    <row r="151" spans="1:25" hidden="1">
      <c r="A151" s="53"/>
      <c r="B151" s="12"/>
      <c r="C151" s="12"/>
      <c r="D151" s="12"/>
      <c r="E151" s="12"/>
      <c r="F151" s="58"/>
      <c r="G151" s="53" t="s">
        <v>6</v>
      </c>
      <c r="H151" s="60" t="s">
        <v>1</v>
      </c>
      <c r="I151" s="64"/>
      <c r="J151" s="15" t="s">
        <v>17</v>
      </c>
      <c r="K151" s="15"/>
      <c r="L151" s="13"/>
      <c r="M151" s="13"/>
      <c r="N151" s="13"/>
      <c r="O151" s="15"/>
      <c r="P151" s="12"/>
      <c r="Q151" s="52"/>
      <c r="R151" s="12"/>
      <c r="S151" s="12"/>
      <c r="T151" s="12"/>
      <c r="U151" s="15"/>
      <c r="V151" s="15"/>
      <c r="W151" s="15"/>
      <c r="X151" s="13"/>
      <c r="Y151" s="57"/>
    </row>
    <row r="152" spans="1:25" hidden="1">
      <c r="A152" s="53"/>
      <c r="B152" s="12"/>
      <c r="C152" s="12"/>
      <c r="D152" s="12"/>
      <c r="E152" s="12"/>
      <c r="F152" s="58"/>
      <c r="G152" s="40" t="s">
        <v>7</v>
      </c>
      <c r="H152" s="60" t="s">
        <v>1</v>
      </c>
      <c r="I152" s="65"/>
      <c r="J152" s="15" t="s">
        <v>17</v>
      </c>
      <c r="K152" s="15"/>
      <c r="L152" s="15"/>
      <c r="M152" s="15"/>
      <c r="N152" s="15"/>
      <c r="O152" s="12"/>
      <c r="P152" s="12"/>
      <c r="Q152" s="52"/>
      <c r="R152" s="12"/>
      <c r="S152" s="12"/>
      <c r="T152" s="12"/>
      <c r="U152" s="15"/>
      <c r="V152" s="15"/>
      <c r="W152" s="15"/>
      <c r="X152" s="13"/>
      <c r="Y152" s="57"/>
    </row>
    <row r="153" spans="1:25" hidden="1">
      <c r="A153" s="53"/>
      <c r="B153" s="12"/>
      <c r="C153" s="12"/>
      <c r="D153" s="12"/>
      <c r="E153" s="12"/>
      <c r="F153" s="58"/>
      <c r="G153" s="40" t="s">
        <v>8</v>
      </c>
      <c r="H153" s="60" t="s">
        <v>1</v>
      </c>
      <c r="I153" s="66"/>
      <c r="J153" s="67"/>
      <c r="K153" s="15"/>
      <c r="L153" s="15"/>
      <c r="M153" s="15"/>
      <c r="N153" s="15"/>
      <c r="O153" s="12"/>
      <c r="P153" s="12"/>
      <c r="Q153" s="68"/>
      <c r="R153" s="25"/>
      <c r="S153" s="25"/>
      <c r="T153" s="25"/>
      <c r="U153" s="25"/>
      <c r="V153" s="25"/>
      <c r="W153" s="25"/>
      <c r="X153" s="69"/>
      <c r="Y153" s="70"/>
    </row>
    <row r="154" spans="1:25" hidden="1">
      <c r="A154" s="99" t="s">
        <v>48</v>
      </c>
      <c r="B154" s="100" t="s">
        <v>49</v>
      </c>
      <c r="C154" s="100" t="s">
        <v>50</v>
      </c>
      <c r="D154" s="113"/>
      <c r="E154" s="101" t="s">
        <v>52</v>
      </c>
      <c r="F154" s="1075" t="s">
        <v>9</v>
      </c>
      <c r="G154" s="1076" t="s">
        <v>24</v>
      </c>
      <c r="H154" s="1076"/>
      <c r="I154" s="1076"/>
      <c r="J154" s="1076"/>
      <c r="K154" s="1076"/>
      <c r="L154" s="1076"/>
      <c r="M154" s="1076"/>
      <c r="N154" s="1076"/>
      <c r="O154" s="1076"/>
      <c r="P154" s="1076"/>
      <c r="Q154" s="1077"/>
      <c r="R154" s="102" t="s">
        <v>10</v>
      </c>
      <c r="S154" s="1096" t="s">
        <v>25</v>
      </c>
      <c r="T154" s="1096"/>
      <c r="U154" s="1096"/>
      <c r="V154" s="102" t="s">
        <v>11</v>
      </c>
      <c r="W154" s="102" t="s">
        <v>11</v>
      </c>
      <c r="X154" s="104" t="s">
        <v>16</v>
      </c>
      <c r="Y154" s="105" t="s">
        <v>18</v>
      </c>
    </row>
    <row r="155" spans="1:25" hidden="1">
      <c r="A155" s="106" t="s">
        <v>12</v>
      </c>
      <c r="B155" s="107" t="s">
        <v>12</v>
      </c>
      <c r="C155" s="107" t="s">
        <v>51</v>
      </c>
      <c r="D155" s="127"/>
      <c r="E155" s="101" t="s">
        <v>53</v>
      </c>
      <c r="F155" s="1075"/>
      <c r="G155" s="72">
        <v>36</v>
      </c>
      <c r="H155" s="72">
        <v>38</v>
      </c>
      <c r="I155" s="72">
        <v>40</v>
      </c>
      <c r="J155" s="72">
        <v>42</v>
      </c>
      <c r="K155" s="72">
        <v>44</v>
      </c>
      <c r="L155" s="72">
        <v>46</v>
      </c>
      <c r="M155" s="108"/>
      <c r="N155" s="92"/>
      <c r="O155" s="92"/>
      <c r="P155" s="92"/>
      <c r="Q155" s="92"/>
      <c r="R155" s="103" t="s">
        <v>13</v>
      </c>
      <c r="S155" s="1097"/>
      <c r="T155" s="1097"/>
      <c r="U155" s="1097"/>
      <c r="V155" s="103" t="s">
        <v>14</v>
      </c>
      <c r="W155" s="103" t="s">
        <v>15</v>
      </c>
      <c r="X155" s="71" t="s">
        <v>17</v>
      </c>
      <c r="Y155" s="109" t="s">
        <v>17</v>
      </c>
    </row>
    <row r="156" spans="1:25" hidden="1">
      <c r="A156" s="1153">
        <v>306105</v>
      </c>
      <c r="B156" s="1118">
        <v>58892</v>
      </c>
      <c r="C156" s="764">
        <v>7</v>
      </c>
      <c r="D156" s="125"/>
      <c r="E156" s="764" t="s">
        <v>78</v>
      </c>
      <c r="F156" s="61" t="s">
        <v>54</v>
      </c>
      <c r="G156" s="61">
        <v>1</v>
      </c>
      <c r="H156" s="61">
        <v>1</v>
      </c>
      <c r="I156" s="61">
        <v>1</v>
      </c>
      <c r="J156" s="61">
        <v>1</v>
      </c>
      <c r="K156" s="61">
        <v>1</v>
      </c>
      <c r="L156" s="61">
        <v>1</v>
      </c>
      <c r="M156" s="63"/>
      <c r="N156" s="61"/>
      <c r="O156" s="61"/>
      <c r="P156" s="61"/>
      <c r="Q156" s="61"/>
      <c r="R156" s="764">
        <f>L156+K156+J156+I156+H156+G156+G157+H157+I157+J157+K157+L157</f>
        <v>12</v>
      </c>
      <c r="S156" s="764">
        <v>89</v>
      </c>
      <c r="T156" s="1116" t="s">
        <v>19</v>
      </c>
      <c r="U156" s="1124">
        <v>303</v>
      </c>
      <c r="V156" s="764">
        <v>215</v>
      </c>
      <c r="W156" s="764">
        <f>V156*R156</f>
        <v>2580</v>
      </c>
      <c r="X156" s="1126">
        <v>7</v>
      </c>
      <c r="Y156" s="1122">
        <v>7.9</v>
      </c>
    </row>
    <row r="157" spans="1:25" hidden="1">
      <c r="A157" s="1154"/>
      <c r="B157" s="1119"/>
      <c r="C157" s="765"/>
      <c r="D157" s="126"/>
      <c r="E157" s="765"/>
      <c r="F157" s="91" t="s">
        <v>55</v>
      </c>
      <c r="G157" s="61">
        <v>1</v>
      </c>
      <c r="H157" s="61">
        <v>1</v>
      </c>
      <c r="I157" s="63">
        <v>1</v>
      </c>
      <c r="J157" s="61">
        <v>1</v>
      </c>
      <c r="K157" s="61">
        <v>1</v>
      </c>
      <c r="L157" s="61">
        <v>1</v>
      </c>
      <c r="M157" s="72"/>
      <c r="N157" s="72"/>
      <c r="O157" s="72"/>
      <c r="P157" s="72"/>
      <c r="Q157" s="72"/>
      <c r="R157" s="765"/>
      <c r="S157" s="765"/>
      <c r="T157" s="1138"/>
      <c r="U157" s="1125"/>
      <c r="V157" s="765"/>
      <c r="W157" s="765"/>
      <c r="X157" s="1127"/>
      <c r="Y157" s="1123"/>
    </row>
    <row r="158" spans="1:25" hidden="1">
      <c r="A158" s="124"/>
      <c r="B158" s="111"/>
      <c r="C158" s="77"/>
      <c r="D158" s="77"/>
      <c r="E158" s="77"/>
      <c r="F158" s="77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3"/>
      <c r="U158" s="74"/>
      <c r="V158" s="72"/>
      <c r="W158" s="72"/>
      <c r="X158" s="75"/>
      <c r="Y158" s="76"/>
    </row>
    <row r="159" spans="1:25" ht="13.5" hidden="1" thickBot="1">
      <c r="A159" s="78"/>
      <c r="B159" s="79"/>
      <c r="C159" s="80"/>
      <c r="D159" s="80"/>
      <c r="E159" s="80"/>
      <c r="F159" s="80"/>
      <c r="G159" s="79"/>
      <c r="H159" s="79"/>
      <c r="I159" s="79"/>
      <c r="J159" s="79"/>
      <c r="K159" s="79"/>
      <c r="L159" s="79"/>
      <c r="M159" s="79"/>
      <c r="N159" s="88"/>
      <c r="O159" s="79"/>
      <c r="P159" s="79"/>
      <c r="Q159" s="79"/>
      <c r="R159" s="79"/>
      <c r="S159" s="79"/>
      <c r="T159" s="79"/>
      <c r="U159" s="79"/>
      <c r="V159" s="88">
        <f>SUM(V156:V158)</f>
        <v>215</v>
      </c>
      <c r="W159" s="88">
        <f>SUM(W156:W158)</f>
        <v>2580</v>
      </c>
      <c r="X159" s="81">
        <f>SUM(X156:X158)</f>
        <v>7</v>
      </c>
      <c r="Y159" s="89">
        <f>SUM(Y156:Y158)</f>
        <v>7.9</v>
      </c>
    </row>
    <row r="160" spans="1:25" hidden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1:25" hidden="1">
      <c r="A161" s="82" t="s">
        <v>41</v>
      </c>
      <c r="B161" s="82"/>
      <c r="C161" s="90">
        <f>V159</f>
        <v>215</v>
      </c>
      <c r="D161" s="82" t="s">
        <v>44</v>
      </c>
      <c r="E161" s="130" t="s">
        <v>84</v>
      </c>
      <c r="F161" s="130" t="s">
        <v>9</v>
      </c>
      <c r="G161" s="1150" t="s">
        <v>82</v>
      </c>
      <c r="H161" s="1150"/>
      <c r="I161" s="1150"/>
      <c r="J161" s="1150"/>
      <c r="K161" s="1150"/>
      <c r="L161" s="1150"/>
      <c r="M161" s="133"/>
      <c r="N161" s="130" t="s">
        <v>83</v>
      </c>
      <c r="O161" s="1151" t="s">
        <v>51</v>
      </c>
      <c r="P161" s="1151"/>
      <c r="Q161" s="84"/>
      <c r="R161" s="84"/>
      <c r="S161" s="84"/>
      <c r="T161" s="84"/>
      <c r="U161" s="84"/>
      <c r="V161" s="84"/>
      <c r="W161" s="84"/>
      <c r="X161" s="82"/>
      <c r="Y161" s="82"/>
    </row>
    <row r="162" spans="1:25" hidden="1">
      <c r="A162" s="82" t="s">
        <v>42</v>
      </c>
      <c r="B162" s="82"/>
      <c r="C162" s="120">
        <f>W159</f>
        <v>2580</v>
      </c>
      <c r="D162" s="82" t="s">
        <v>15</v>
      </c>
      <c r="E162" s="128"/>
      <c r="F162" s="128"/>
      <c r="G162" s="72">
        <v>36</v>
      </c>
      <c r="H162" s="72">
        <v>38</v>
      </c>
      <c r="I162" s="72">
        <v>40</v>
      </c>
      <c r="J162" s="72">
        <v>42</v>
      </c>
      <c r="K162" s="72">
        <v>44</v>
      </c>
      <c r="L162" s="72">
        <v>46</v>
      </c>
      <c r="M162" s="61"/>
      <c r="N162" s="128"/>
      <c r="O162" s="1140"/>
      <c r="P162" s="1140"/>
      <c r="Q162" s="84"/>
      <c r="R162" s="84"/>
      <c r="S162" s="84"/>
      <c r="T162" s="84"/>
      <c r="U162" s="84"/>
      <c r="V162" s="84"/>
      <c r="W162" s="84"/>
      <c r="X162" s="82"/>
      <c r="Y162" s="82"/>
    </row>
    <row r="163" spans="1:25" hidden="1">
      <c r="A163" s="82" t="s">
        <v>21</v>
      </c>
      <c r="B163" s="82"/>
      <c r="C163" s="85">
        <v>1505</v>
      </c>
      <c r="D163" s="82" t="s">
        <v>22</v>
      </c>
      <c r="E163" s="759" t="s">
        <v>78</v>
      </c>
      <c r="F163" s="61" t="s">
        <v>54</v>
      </c>
      <c r="G163" s="61">
        <f>G156*V156</f>
        <v>215</v>
      </c>
      <c r="H163" s="61">
        <f>H156*V156</f>
        <v>215</v>
      </c>
      <c r="I163" s="61">
        <f>I156*V156</f>
        <v>215</v>
      </c>
      <c r="J163" s="61">
        <f>J156*V156</f>
        <v>215</v>
      </c>
      <c r="K163" s="61">
        <f>K156*V156</f>
        <v>215</v>
      </c>
      <c r="L163" s="61">
        <f>L156*V156</f>
        <v>215</v>
      </c>
      <c r="M163" s="61">
        <f>G163+H163+I163+J163+K163+L163</f>
        <v>1290</v>
      </c>
      <c r="N163" s="759">
        <f>M163+M164</f>
        <v>2580</v>
      </c>
      <c r="O163" s="759">
        <v>7</v>
      </c>
      <c r="P163" s="759"/>
      <c r="Q163" s="84"/>
      <c r="R163" s="84"/>
      <c r="S163" s="84"/>
      <c r="T163" s="84"/>
      <c r="U163" s="84"/>
      <c r="V163" s="84"/>
      <c r="W163" s="84"/>
      <c r="X163" s="82"/>
      <c r="Y163" s="82"/>
    </row>
    <row r="164" spans="1:25" hidden="1">
      <c r="A164" s="82" t="s">
        <v>23</v>
      </c>
      <c r="B164" s="82"/>
      <c r="C164" s="85">
        <v>1698.5</v>
      </c>
      <c r="D164" s="82" t="s">
        <v>22</v>
      </c>
      <c r="E164" s="759"/>
      <c r="F164" s="61" t="s">
        <v>55</v>
      </c>
      <c r="G164" s="61">
        <f>G157*V156</f>
        <v>215</v>
      </c>
      <c r="H164" s="61">
        <f>H157*V156</f>
        <v>215</v>
      </c>
      <c r="I164" s="61">
        <f>I157*V156</f>
        <v>215</v>
      </c>
      <c r="J164" s="61">
        <f>J157*V156</f>
        <v>215</v>
      </c>
      <c r="K164" s="61">
        <f>K157*V156</f>
        <v>215</v>
      </c>
      <c r="L164" s="61">
        <f>L157*V156</f>
        <v>215</v>
      </c>
      <c r="M164" s="61">
        <f>G164+H164+I164+J164+K164+L164</f>
        <v>1290</v>
      </c>
      <c r="N164" s="759"/>
      <c r="O164" s="759"/>
      <c r="P164" s="759"/>
      <c r="Q164" s="84"/>
      <c r="R164" s="84"/>
      <c r="S164" s="84"/>
      <c r="T164" s="84"/>
      <c r="U164" s="84"/>
      <c r="V164" s="84"/>
      <c r="W164" s="84"/>
      <c r="X164" s="82"/>
      <c r="Y164" s="82"/>
    </row>
    <row r="165" spans="1:25" hidden="1">
      <c r="A165" s="82" t="s">
        <v>43</v>
      </c>
      <c r="B165" s="82"/>
      <c r="C165" s="86">
        <v>6.74</v>
      </c>
      <c r="D165" s="82" t="s">
        <v>45</v>
      </c>
      <c r="E165" s="82"/>
      <c r="F165" s="82"/>
      <c r="G165" s="82"/>
      <c r="H165" s="82"/>
      <c r="I165" s="82"/>
      <c r="J165" s="82"/>
      <c r="K165" s="82"/>
      <c r="L165" s="83"/>
      <c r="M165" s="83"/>
      <c r="N165" s="83"/>
      <c r="O165" s="82"/>
      <c r="P165" s="84"/>
      <c r="Q165" s="84"/>
      <c r="R165" s="84"/>
      <c r="S165" s="84"/>
      <c r="T165" s="84"/>
      <c r="U165" s="84"/>
      <c r="V165" s="84"/>
      <c r="W165" s="84"/>
      <c r="X165" s="82"/>
      <c r="Y165" s="82"/>
    </row>
    <row r="166" spans="1:25">
      <c r="A166" s="82"/>
      <c r="B166" s="82"/>
      <c r="C166" s="86"/>
      <c r="D166" s="86"/>
      <c r="E166" s="86"/>
      <c r="F166" s="82"/>
      <c r="G166" s="82"/>
      <c r="H166" s="82"/>
      <c r="I166" s="82"/>
      <c r="J166" s="82"/>
      <c r="K166" s="82"/>
      <c r="L166" s="83"/>
      <c r="M166" s="83"/>
      <c r="N166" s="83"/>
      <c r="O166" s="82"/>
      <c r="P166" s="84"/>
      <c r="Q166" s="84"/>
      <c r="R166" s="84"/>
      <c r="S166" s="84"/>
      <c r="T166" s="84"/>
      <c r="U166" s="84"/>
      <c r="V166" s="84"/>
      <c r="W166" s="84"/>
      <c r="X166" s="82"/>
      <c r="Y166" s="82"/>
    </row>
    <row r="167" spans="1:25">
      <c r="A167" s="82"/>
      <c r="B167" s="82"/>
      <c r="C167" s="86"/>
      <c r="D167" s="86"/>
      <c r="E167" s="86"/>
      <c r="F167" s="82"/>
      <c r="G167" s="82"/>
      <c r="H167" s="82"/>
      <c r="I167" s="82"/>
      <c r="J167" s="82"/>
      <c r="K167" s="82"/>
      <c r="L167" s="83"/>
      <c r="M167" s="83"/>
      <c r="N167" s="83"/>
      <c r="O167" s="82"/>
      <c r="P167" s="84"/>
      <c r="Q167" s="84"/>
      <c r="R167" s="84"/>
      <c r="S167" s="84"/>
      <c r="T167" s="84"/>
      <c r="U167" s="84"/>
      <c r="V167" s="84"/>
      <c r="W167" s="84"/>
      <c r="X167" s="82"/>
      <c r="Y167" s="82"/>
    </row>
    <row r="168" spans="1:25">
      <c r="A168" s="82"/>
      <c r="B168" s="82"/>
      <c r="C168" s="86"/>
      <c r="D168" s="86"/>
      <c r="E168" s="86"/>
      <c r="F168" s="82"/>
      <c r="G168" s="82"/>
      <c r="H168" s="82"/>
      <c r="I168" s="82"/>
      <c r="J168" s="82"/>
      <c r="K168" s="82"/>
      <c r="L168" s="83"/>
      <c r="M168" s="83"/>
      <c r="N168" s="83"/>
      <c r="O168" s="82"/>
      <c r="P168" s="84"/>
      <c r="Q168" s="84"/>
      <c r="R168" s="84"/>
      <c r="S168" s="84"/>
      <c r="T168" s="84"/>
      <c r="U168" s="84"/>
      <c r="V168" s="84"/>
      <c r="W168" s="84"/>
      <c r="X168" s="82"/>
      <c r="Y168" s="82"/>
    </row>
  </sheetData>
  <mergeCells count="150">
    <mergeCell ref="X156:X157"/>
    <mergeCell ref="R156:R157"/>
    <mergeCell ref="S156:S157"/>
    <mergeCell ref="L135:N135"/>
    <mergeCell ref="P137:T137"/>
    <mergeCell ref="A129:Y129"/>
    <mergeCell ref="A131:W131"/>
    <mergeCell ref="L132:N132"/>
    <mergeCell ref="L133:N133"/>
    <mergeCell ref="L134:N134"/>
    <mergeCell ref="O134:R134"/>
    <mergeCell ref="A89:A90"/>
    <mergeCell ref="B89:B90"/>
    <mergeCell ref="V89:V90"/>
    <mergeCell ref="W89:W90"/>
    <mergeCell ref="C89:C90"/>
    <mergeCell ref="E89:E90"/>
    <mergeCell ref="B156:B157"/>
    <mergeCell ref="A156:A157"/>
    <mergeCell ref="T156:T157"/>
    <mergeCell ref="U156:U157"/>
    <mergeCell ref="V156:V157"/>
    <mergeCell ref="W156:W157"/>
    <mergeCell ref="C156:C157"/>
    <mergeCell ref="E156:E157"/>
    <mergeCell ref="S154:U155"/>
    <mergeCell ref="L68:N68"/>
    <mergeCell ref="P70:T70"/>
    <mergeCell ref="X89:X90"/>
    <mergeCell ref="F87:F88"/>
    <mergeCell ref="G87:Q87"/>
    <mergeCell ref="S87:U88"/>
    <mergeCell ref="Y89:Y90"/>
    <mergeCell ref="R89:R90"/>
    <mergeCell ref="S89:S90"/>
    <mergeCell ref="T89:T90"/>
    <mergeCell ref="U89:U90"/>
    <mergeCell ref="C41:C42"/>
    <mergeCell ref="T32:T33"/>
    <mergeCell ref="U32:U33"/>
    <mergeCell ref="V32:V33"/>
    <mergeCell ref="W32:W33"/>
    <mergeCell ref="X32:X33"/>
    <mergeCell ref="Y32:Y33"/>
    <mergeCell ref="U29:U30"/>
    <mergeCell ref="V29:V30"/>
    <mergeCell ref="W29:W30"/>
    <mergeCell ref="Y35:Y36"/>
    <mergeCell ref="C38:C39"/>
    <mergeCell ref="X38:X39"/>
    <mergeCell ref="R38:R39"/>
    <mergeCell ref="S38:S39"/>
    <mergeCell ref="U35:U36"/>
    <mergeCell ref="V35:V36"/>
    <mergeCell ref="W35:W36"/>
    <mergeCell ref="E35:E36"/>
    <mergeCell ref="R35:R36"/>
    <mergeCell ref="S35:S36"/>
    <mergeCell ref="E38:E39"/>
    <mergeCell ref="D35:D36"/>
    <mergeCell ref="D38:D39"/>
    <mergeCell ref="C35:C36"/>
    <mergeCell ref="Y38:Y39"/>
    <mergeCell ref="A1:Y1"/>
    <mergeCell ref="A2:Y2"/>
    <mergeCell ref="L7:N7"/>
    <mergeCell ref="L8:N8"/>
    <mergeCell ref="A3:Y3"/>
    <mergeCell ref="A4:W4"/>
    <mergeCell ref="T29:T30"/>
    <mergeCell ref="T35:T36"/>
    <mergeCell ref="S27:U28"/>
    <mergeCell ref="L5:N5"/>
    <mergeCell ref="F27:F28"/>
    <mergeCell ref="G27:Q27"/>
    <mergeCell ref="L6:N6"/>
    <mergeCell ref="O7:R7"/>
    <mergeCell ref="E29:E30"/>
    <mergeCell ref="C32:C33"/>
    <mergeCell ref="P10:T10"/>
    <mergeCell ref="C29:C30"/>
    <mergeCell ref="R29:R30"/>
    <mergeCell ref="S29:S30"/>
    <mergeCell ref="E32:E33"/>
    <mergeCell ref="R32:R33"/>
    <mergeCell ref="S32:S33"/>
    <mergeCell ref="Y29:Y30"/>
    <mergeCell ref="E57:E58"/>
    <mergeCell ref="E49:E50"/>
    <mergeCell ref="E51:E52"/>
    <mergeCell ref="E53:E54"/>
    <mergeCell ref="E55:E56"/>
    <mergeCell ref="G47:L47"/>
    <mergeCell ref="V38:V39"/>
    <mergeCell ref="U38:U39"/>
    <mergeCell ref="T41:T42"/>
    <mergeCell ref="U41:U42"/>
    <mergeCell ref="T38:T39"/>
    <mergeCell ref="V41:V42"/>
    <mergeCell ref="E41:E42"/>
    <mergeCell ref="R41:R42"/>
    <mergeCell ref="S41:S42"/>
    <mergeCell ref="L67:N67"/>
    <mergeCell ref="X29:X30"/>
    <mergeCell ref="O47:P47"/>
    <mergeCell ref="O48:P48"/>
    <mergeCell ref="O49:P50"/>
    <mergeCell ref="O51:P52"/>
    <mergeCell ref="O53:P54"/>
    <mergeCell ref="N49:N50"/>
    <mergeCell ref="N57:N58"/>
    <mergeCell ref="W38:W39"/>
    <mergeCell ref="X41:X42"/>
    <mergeCell ref="W41:W42"/>
    <mergeCell ref="X35:X36"/>
    <mergeCell ref="A61:Y61"/>
    <mergeCell ref="A62:Y62"/>
    <mergeCell ref="A64:W64"/>
    <mergeCell ref="L65:N65"/>
    <mergeCell ref="L66:N66"/>
    <mergeCell ref="O67:R67"/>
    <mergeCell ref="A29:A44"/>
    <mergeCell ref="B29:B44"/>
    <mergeCell ref="D41:D42"/>
    <mergeCell ref="D29:D30"/>
    <mergeCell ref="D32:D33"/>
    <mergeCell ref="A60:Y60"/>
    <mergeCell ref="Y41:Y42"/>
    <mergeCell ref="O162:P162"/>
    <mergeCell ref="E163:E164"/>
    <mergeCell ref="N163:N164"/>
    <mergeCell ref="O163:P164"/>
    <mergeCell ref="O55:P56"/>
    <mergeCell ref="N55:N56"/>
    <mergeCell ref="N51:N52"/>
    <mergeCell ref="N53:N54"/>
    <mergeCell ref="G161:L161"/>
    <mergeCell ref="O161:P161"/>
    <mergeCell ref="O95:P95"/>
    <mergeCell ref="E96:E97"/>
    <mergeCell ref="N96:N97"/>
    <mergeCell ref="O96:P97"/>
    <mergeCell ref="F154:F155"/>
    <mergeCell ref="G154:Q154"/>
    <mergeCell ref="A127:Y127"/>
    <mergeCell ref="A128:Y128"/>
    <mergeCell ref="Y156:Y157"/>
    <mergeCell ref="O57:P58"/>
    <mergeCell ref="G94:L94"/>
    <mergeCell ref="O94:P94"/>
  </mergeCells>
  <phoneticPr fontId="0" type="noConversion"/>
  <pageMargins left="0.55000000000000004" right="0.37" top="0.37" bottom="0.37" header="0.32" footer="0.34"/>
  <pageSetup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68"/>
  <sheetViews>
    <sheetView topLeftCell="G1" zoomScaleNormal="100" workbookViewId="0">
      <selection activeCell="G52" sqref="G52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9.7109375" customWidth="1"/>
    <col min="6" max="6" width="12" customWidth="1"/>
    <col min="7" max="9" width="8.140625" customWidth="1"/>
    <col min="10" max="10" width="7.85546875" customWidth="1"/>
    <col min="11" max="11" width="7.7109375" customWidth="1"/>
    <col min="12" max="12" width="7.5703125" customWidth="1"/>
    <col min="13" max="13" width="7.42578125" customWidth="1"/>
    <col min="14" max="14" width="8.28515625" customWidth="1"/>
    <col min="15" max="15" width="4.42578125" customWidth="1"/>
    <col min="16" max="17" width="3.7109375" customWidth="1"/>
    <col min="18" max="18" width="7.7109375" customWidth="1"/>
    <col min="19" max="19" width="5.85546875" customWidth="1"/>
    <col min="20" max="20" width="5.140625" customWidth="1"/>
    <col min="21" max="21" width="6.28515625" customWidth="1"/>
    <col min="22" max="22" width="8.28515625" customWidth="1"/>
    <col min="23" max="23" width="8.42578125" customWidth="1"/>
    <col min="24" max="24" width="8.85546875" customWidth="1"/>
    <col min="25" max="25" width="8.7109375" customWidth="1"/>
  </cols>
  <sheetData>
    <row r="1" spans="1:25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2"/>
      <c r="Y4" s="2"/>
    </row>
    <row r="5" spans="1:25" ht="13.5" thickBot="1">
      <c r="A5" s="3" t="s">
        <v>0</v>
      </c>
      <c r="B5" s="4"/>
      <c r="C5" s="5"/>
      <c r="D5" s="5"/>
      <c r="E5" s="5"/>
      <c r="F5" s="5"/>
      <c r="G5" s="5"/>
      <c r="H5" s="5"/>
      <c r="I5" s="6"/>
      <c r="J5" s="6"/>
      <c r="K5" s="4"/>
      <c r="L5" s="793" t="s">
        <v>28</v>
      </c>
      <c r="M5" s="794"/>
      <c r="N5" s="794"/>
      <c r="O5" s="8"/>
      <c r="P5" s="5"/>
      <c r="Q5" s="7"/>
      <c r="R5" s="7"/>
      <c r="S5" s="7"/>
      <c r="T5" s="7" t="s">
        <v>98</v>
      </c>
      <c r="U5" s="7"/>
      <c r="V5" s="9"/>
      <c r="W5" s="3" t="s">
        <v>20</v>
      </c>
      <c r="X5" s="8"/>
      <c r="Y5" s="10"/>
    </row>
    <row r="6" spans="1:25" ht="13.5" thickBot="1">
      <c r="A6" s="11" t="s">
        <v>26</v>
      </c>
      <c r="B6" s="12"/>
      <c r="C6" s="12"/>
      <c r="D6" s="12"/>
      <c r="E6" s="12"/>
      <c r="F6" s="12"/>
      <c r="G6" s="12"/>
      <c r="H6" s="12"/>
      <c r="I6" s="13"/>
      <c r="J6" s="13"/>
      <c r="K6" s="14"/>
      <c r="L6" s="796" t="s">
        <v>2</v>
      </c>
      <c r="M6" s="797"/>
      <c r="N6" s="797"/>
      <c r="O6" s="18"/>
      <c r="P6" s="13"/>
      <c r="Q6" s="13"/>
      <c r="R6" s="13"/>
      <c r="S6" s="13"/>
      <c r="T6" s="7" t="s">
        <v>98</v>
      </c>
      <c r="U6" s="7"/>
      <c r="V6" s="19"/>
      <c r="W6" s="20"/>
      <c r="X6" s="18"/>
      <c r="Y6" s="19"/>
    </row>
    <row r="7" spans="1:25" ht="13.5" thickBot="1">
      <c r="A7" s="21" t="s">
        <v>97</v>
      </c>
      <c r="B7" s="22"/>
      <c r="C7" s="22"/>
      <c r="D7" s="22"/>
      <c r="E7" s="22"/>
      <c r="F7" s="22"/>
      <c r="G7" s="22"/>
      <c r="H7" s="22"/>
      <c r="I7" s="23"/>
      <c r="J7" s="23"/>
      <c r="K7" s="24"/>
      <c r="L7" s="791" t="s">
        <v>67</v>
      </c>
      <c r="M7" s="792"/>
      <c r="N7" s="792"/>
      <c r="O7" s="798"/>
      <c r="P7" s="792"/>
      <c r="Q7" s="792"/>
      <c r="R7" s="792"/>
      <c r="S7" s="27"/>
      <c r="T7" s="7" t="s">
        <v>98</v>
      </c>
      <c r="U7" s="7"/>
      <c r="V7" s="29"/>
      <c r="W7" s="30" t="s">
        <v>29</v>
      </c>
      <c r="X7" s="26" t="s">
        <v>110</v>
      </c>
      <c r="Y7" s="29"/>
    </row>
    <row r="8" spans="1:25">
      <c r="A8" s="31" t="s">
        <v>34</v>
      </c>
      <c r="B8" s="32"/>
      <c r="C8" s="32"/>
      <c r="D8" s="32"/>
      <c r="E8" s="32"/>
      <c r="F8" s="32"/>
      <c r="G8" s="32"/>
      <c r="H8" s="32"/>
      <c r="I8" s="33"/>
      <c r="J8" s="33"/>
      <c r="K8" s="34"/>
      <c r="L8" s="793" t="s">
        <v>36</v>
      </c>
      <c r="M8" s="794"/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>
      <c r="A9" s="37" t="s">
        <v>64</v>
      </c>
      <c r="B9" s="12"/>
      <c r="C9" s="12"/>
      <c r="D9" s="12"/>
      <c r="E9" s="12"/>
      <c r="F9" s="12"/>
      <c r="G9" s="12"/>
      <c r="H9" s="12"/>
      <c r="I9" s="17"/>
      <c r="J9" s="17"/>
      <c r="K9" s="14"/>
      <c r="L9" s="87"/>
      <c r="M9" s="14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>
      <c r="A10" s="37" t="s">
        <v>65</v>
      </c>
      <c r="B10" s="12"/>
      <c r="C10" s="12"/>
      <c r="D10" s="12"/>
      <c r="E10" s="12"/>
      <c r="F10" s="12"/>
      <c r="G10" s="12"/>
      <c r="H10" s="12"/>
      <c r="I10" s="17"/>
      <c r="J10" s="17"/>
      <c r="K10" s="14"/>
      <c r="L10" s="113" t="s">
        <v>38</v>
      </c>
      <c r="M10" s="35"/>
      <c r="N10" s="35"/>
      <c r="O10" s="44"/>
      <c r="P10" s="801"/>
      <c r="Q10" s="801"/>
      <c r="R10" s="801"/>
      <c r="S10" s="801"/>
      <c r="T10" s="801"/>
      <c r="U10" s="43"/>
      <c r="V10" s="43" t="s">
        <v>100</v>
      </c>
      <c r="W10" s="43"/>
      <c r="X10" s="43"/>
      <c r="Y10" s="121"/>
    </row>
    <row r="11" spans="1:25">
      <c r="A11" s="37" t="s">
        <v>66</v>
      </c>
      <c r="B11" s="38"/>
      <c r="C11" s="38"/>
      <c r="D11" s="38"/>
      <c r="E11" s="38"/>
      <c r="F11" s="39"/>
      <c r="G11" s="12"/>
      <c r="H11" s="15"/>
      <c r="I11" s="15"/>
      <c r="J11" s="17"/>
      <c r="K11" s="12"/>
      <c r="L11" s="114" t="s">
        <v>39</v>
      </c>
      <c r="M11" s="15"/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>
      <c r="A12" s="37" t="s">
        <v>63</v>
      </c>
      <c r="B12" s="38"/>
      <c r="C12" s="38"/>
      <c r="D12" s="38"/>
      <c r="E12" s="38"/>
      <c r="F12" s="38"/>
      <c r="G12" s="12"/>
      <c r="H12" s="15"/>
      <c r="I12" s="15"/>
      <c r="J12" s="17"/>
      <c r="K12" s="12"/>
      <c r="L12" s="114" t="s">
        <v>37</v>
      </c>
      <c r="M12" s="15"/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>
      <c r="A13" s="31" t="s">
        <v>35</v>
      </c>
      <c r="B13" s="42"/>
      <c r="C13" s="42"/>
      <c r="D13" s="42"/>
      <c r="E13" s="42"/>
      <c r="F13" s="42"/>
      <c r="G13" s="32"/>
      <c r="H13" s="43"/>
      <c r="I13" s="33"/>
      <c r="J13" s="33"/>
      <c r="K13" s="118"/>
      <c r="L13" s="18" t="s">
        <v>3</v>
      </c>
      <c r="M13" s="15"/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>
      <c r="A14" s="37" t="s">
        <v>62</v>
      </c>
      <c r="B14" s="38"/>
      <c r="C14" s="38"/>
      <c r="D14" s="38"/>
      <c r="E14" s="38"/>
      <c r="F14" s="39"/>
      <c r="G14" s="12"/>
      <c r="H14" s="15"/>
      <c r="I14" s="15"/>
      <c r="J14" s="17"/>
      <c r="K14" s="119"/>
      <c r="L14" s="18" t="s">
        <v>4</v>
      </c>
      <c r="M14" s="16"/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>
      <c r="A15" s="37" t="s">
        <v>63</v>
      </c>
      <c r="B15" s="38"/>
      <c r="C15" s="38"/>
      <c r="D15" s="38"/>
      <c r="E15" s="38"/>
      <c r="F15" s="38"/>
      <c r="G15" s="12"/>
      <c r="H15" s="15"/>
      <c r="I15" s="15"/>
      <c r="J15" s="17"/>
      <c r="K15" s="115"/>
      <c r="L15" s="18" t="s">
        <v>5</v>
      </c>
      <c r="M15" s="15"/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>
      <c r="A16" s="122"/>
      <c r="B16" s="41"/>
      <c r="C16" s="41"/>
      <c r="D16" s="41"/>
      <c r="E16" s="41"/>
      <c r="F16" s="41"/>
      <c r="G16" s="22"/>
      <c r="H16" s="25"/>
      <c r="I16" s="25"/>
      <c r="J16" s="23"/>
      <c r="K16" s="117"/>
      <c r="L16" s="116" t="s">
        <v>68</v>
      </c>
      <c r="M16" s="25"/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>
      <c r="A17" s="48"/>
      <c r="B17" s="49"/>
      <c r="C17" s="50"/>
      <c r="D17" s="50"/>
      <c r="E17" s="50"/>
      <c r="F17" s="51"/>
      <c r="G17" s="48" t="s">
        <v>81</v>
      </c>
      <c r="H17" s="49"/>
      <c r="I17" s="15"/>
      <c r="J17" s="12"/>
      <c r="K17" s="15"/>
      <c r="L17" s="12"/>
      <c r="M17" s="12"/>
      <c r="N17" s="12"/>
      <c r="O17" s="12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>
      <c r="A18" s="53"/>
      <c r="B18" s="49"/>
      <c r="C18" s="50"/>
      <c r="D18" s="50"/>
      <c r="E18" s="54"/>
      <c r="F18" s="55"/>
      <c r="G18" s="53" t="s">
        <v>79</v>
      </c>
      <c r="H18" s="49"/>
      <c r="I18" s="15"/>
      <c r="J18" s="12"/>
      <c r="K18" s="15"/>
      <c r="L18" s="12"/>
      <c r="M18" s="12"/>
      <c r="N18" s="12"/>
      <c r="O18" s="12"/>
      <c r="P18" s="12"/>
      <c r="Q18" s="52" t="s">
        <v>99</v>
      </c>
      <c r="R18" s="12"/>
      <c r="S18" s="12"/>
      <c r="T18" s="12"/>
      <c r="U18" s="15"/>
      <c r="V18" s="15"/>
      <c r="W18" s="15"/>
      <c r="X18" s="13"/>
      <c r="Y18" s="57"/>
    </row>
    <row r="19" spans="1:25">
      <c r="A19" s="53"/>
      <c r="B19" s="12"/>
      <c r="C19" s="54"/>
      <c r="D19" s="54"/>
      <c r="E19" s="12"/>
      <c r="F19" s="58"/>
      <c r="G19" s="53">
        <v>64294</v>
      </c>
      <c r="H19" s="12"/>
      <c r="I19" s="15"/>
      <c r="J19" s="15"/>
      <c r="K19" s="15"/>
      <c r="L19" s="15"/>
      <c r="M19" s="15"/>
      <c r="N19" s="15"/>
      <c r="O19" s="12"/>
      <c r="P19" s="12"/>
      <c r="Q19" s="59" t="s">
        <v>101</v>
      </c>
      <c r="R19" s="15"/>
      <c r="S19" s="15"/>
      <c r="T19" s="15"/>
      <c r="U19" s="15"/>
      <c r="V19" s="15"/>
      <c r="W19" s="15"/>
      <c r="X19" s="13"/>
      <c r="Y19" s="57"/>
    </row>
    <row r="20" spans="1:25">
      <c r="A20" s="53"/>
      <c r="B20" s="12"/>
      <c r="C20" s="54"/>
      <c r="D20" s="54"/>
      <c r="E20" s="12"/>
      <c r="F20" s="58"/>
      <c r="G20" s="53" t="s">
        <v>80</v>
      </c>
      <c r="H20" s="12"/>
      <c r="I20" s="54"/>
      <c r="J20" s="15"/>
      <c r="K20" s="15"/>
      <c r="L20" s="15"/>
      <c r="M20" s="15"/>
      <c r="N20" s="15"/>
      <c r="O20" s="12"/>
      <c r="P20" s="12"/>
      <c r="Q20" s="52" t="s">
        <v>102</v>
      </c>
      <c r="R20" s="12"/>
      <c r="S20" s="12"/>
      <c r="T20" s="15"/>
      <c r="U20" s="15"/>
      <c r="V20" s="15"/>
      <c r="W20" s="15"/>
      <c r="X20" s="13"/>
      <c r="Y20" s="57"/>
    </row>
    <row r="21" spans="1:25">
      <c r="A21" s="53"/>
      <c r="B21" s="12"/>
      <c r="C21" s="54"/>
      <c r="D21" s="54"/>
      <c r="E21" s="12"/>
      <c r="F21" s="58"/>
      <c r="G21" s="53" t="s">
        <v>24</v>
      </c>
      <c r="H21" s="60"/>
      <c r="I21" s="61">
        <v>36</v>
      </c>
      <c r="J21" s="61">
        <v>38</v>
      </c>
      <c r="K21" s="61">
        <v>40</v>
      </c>
      <c r="L21" s="61">
        <v>42</v>
      </c>
      <c r="M21" s="61">
        <v>44</v>
      </c>
      <c r="N21" s="61">
        <v>46</v>
      </c>
      <c r="O21" s="62"/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>
      <c r="A22" s="53"/>
      <c r="B22" s="12"/>
      <c r="C22" s="12"/>
      <c r="D22" s="12"/>
      <c r="E22" s="12"/>
      <c r="F22" s="58"/>
      <c r="G22" s="53" t="s">
        <v>103</v>
      </c>
      <c r="H22" s="60"/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2"/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>
      <c r="A23" s="53"/>
      <c r="B23" s="12"/>
      <c r="C23" s="12"/>
      <c r="D23" s="12"/>
      <c r="E23" s="12"/>
      <c r="F23" s="58"/>
      <c r="G23" s="53" t="s">
        <v>104</v>
      </c>
      <c r="H23" s="60"/>
      <c r="I23" s="61">
        <v>1</v>
      </c>
      <c r="J23" s="61">
        <v>1</v>
      </c>
      <c r="K23" s="63">
        <v>1</v>
      </c>
      <c r="L23" s="61">
        <v>1</v>
      </c>
      <c r="M23" s="61">
        <v>1</v>
      </c>
      <c r="N23" s="61">
        <v>1</v>
      </c>
      <c r="O23" s="63"/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>
      <c r="A24" s="53"/>
      <c r="B24" s="12"/>
      <c r="C24" s="12"/>
      <c r="D24" s="12"/>
      <c r="E24" s="12"/>
      <c r="F24" s="58"/>
      <c r="G24" s="53" t="s">
        <v>6</v>
      </c>
      <c r="H24" s="60" t="s">
        <v>1</v>
      </c>
      <c r="I24" s="64">
        <v>8</v>
      </c>
      <c r="J24" s="15" t="s">
        <v>17</v>
      </c>
      <c r="K24" s="15"/>
      <c r="L24" s="13"/>
      <c r="M24" s="13"/>
      <c r="N24" s="13"/>
      <c r="O24" s="15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>
      <c r="A25" s="53"/>
      <c r="B25" s="12"/>
      <c r="C25" s="12"/>
      <c r="D25" s="12"/>
      <c r="E25" s="12"/>
      <c r="F25" s="58"/>
      <c r="G25" s="40" t="s">
        <v>7</v>
      </c>
      <c r="H25" s="60" t="s">
        <v>1</v>
      </c>
      <c r="I25" s="65">
        <v>6.5</v>
      </c>
      <c r="J25" s="15" t="s">
        <v>17</v>
      </c>
      <c r="K25" s="15"/>
      <c r="L25" s="15"/>
      <c r="M25" s="15"/>
      <c r="N25" s="15"/>
      <c r="O25" s="12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>
      <c r="A26" s="53"/>
      <c r="B26" s="12"/>
      <c r="C26" s="12"/>
      <c r="D26" s="12"/>
      <c r="E26" s="12"/>
      <c r="F26" s="58"/>
      <c r="G26" s="40" t="s">
        <v>8</v>
      </c>
      <c r="H26" s="60" t="s">
        <v>1</v>
      </c>
      <c r="I26" s="66" t="s">
        <v>109</v>
      </c>
      <c r="J26" s="67"/>
      <c r="K26" s="15"/>
      <c r="L26" s="15"/>
      <c r="M26" s="15"/>
      <c r="N26" s="15"/>
      <c r="O26" s="12"/>
      <c r="P26" s="12"/>
      <c r="Q26" s="68"/>
      <c r="R26" s="25"/>
      <c r="S26" s="25"/>
      <c r="T26" s="25"/>
      <c r="U26" s="25"/>
      <c r="V26" s="25"/>
      <c r="W26" s="25"/>
      <c r="X26" s="69"/>
      <c r="Y26" s="70"/>
    </row>
    <row r="27" spans="1:25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75" t="s">
        <v>9</v>
      </c>
      <c r="G27" s="1076" t="s">
        <v>24</v>
      </c>
      <c r="H27" s="1076"/>
      <c r="I27" s="1076"/>
      <c r="J27" s="1076"/>
      <c r="K27" s="1076"/>
      <c r="L27" s="1076"/>
      <c r="M27" s="1076"/>
      <c r="N27" s="1076"/>
      <c r="O27" s="1076"/>
      <c r="P27" s="1076"/>
      <c r="Q27" s="1077"/>
      <c r="R27" s="102" t="s">
        <v>10</v>
      </c>
      <c r="S27" s="1096" t="s">
        <v>25</v>
      </c>
      <c r="T27" s="1096"/>
      <c r="U27" s="1096"/>
      <c r="V27" s="102" t="s">
        <v>11</v>
      </c>
      <c r="W27" s="102" t="s">
        <v>11</v>
      </c>
      <c r="X27" s="104" t="s">
        <v>16</v>
      </c>
      <c r="Y27" s="105" t="s">
        <v>18</v>
      </c>
    </row>
    <row r="28" spans="1:25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75"/>
      <c r="G28" s="72">
        <v>36</v>
      </c>
      <c r="H28" s="72">
        <v>38</v>
      </c>
      <c r="I28" s="72">
        <v>40</v>
      </c>
      <c r="J28" s="72">
        <v>42</v>
      </c>
      <c r="K28" s="72">
        <v>44</v>
      </c>
      <c r="L28" s="72">
        <v>46</v>
      </c>
      <c r="M28" s="108"/>
      <c r="N28" s="92"/>
      <c r="O28" s="92"/>
      <c r="P28" s="92"/>
      <c r="Q28" s="92"/>
      <c r="R28" s="103" t="s">
        <v>13</v>
      </c>
      <c r="S28" s="1097"/>
      <c r="T28" s="1097"/>
      <c r="U28" s="1097"/>
      <c r="V28" s="103" t="s">
        <v>14</v>
      </c>
      <c r="W28" s="103" t="s">
        <v>15</v>
      </c>
      <c r="X28" s="71" t="s">
        <v>17</v>
      </c>
      <c r="Y28" s="109" t="s">
        <v>17</v>
      </c>
    </row>
    <row r="29" spans="1:25">
      <c r="A29" s="1158" t="s">
        <v>105</v>
      </c>
      <c r="B29" s="1118">
        <v>64294</v>
      </c>
      <c r="C29" s="764">
        <v>2</v>
      </c>
      <c r="D29" s="764" t="s">
        <v>57</v>
      </c>
      <c r="E29" s="764"/>
      <c r="F29" s="61" t="s">
        <v>107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3"/>
      <c r="N29" s="61"/>
      <c r="O29" s="61"/>
      <c r="P29" s="61"/>
      <c r="Q29" s="61"/>
      <c r="R29" s="764">
        <f>L29+K29+J29+I29+H29+G29+G30+H30+I30+J30+K30+L30</f>
        <v>12</v>
      </c>
      <c r="S29" s="764">
        <v>1</v>
      </c>
      <c r="T29" s="1116" t="s">
        <v>19</v>
      </c>
      <c r="U29" s="1124">
        <v>458</v>
      </c>
      <c r="V29" s="764">
        <v>458</v>
      </c>
      <c r="W29" s="764">
        <f>V29*R29</f>
        <v>5496</v>
      </c>
      <c r="X29" s="1126">
        <v>6.5</v>
      </c>
      <c r="Y29" s="1122">
        <v>8</v>
      </c>
    </row>
    <row r="30" spans="1:25">
      <c r="A30" s="1154"/>
      <c r="B30" s="1119"/>
      <c r="C30" s="765"/>
      <c r="D30" s="765"/>
      <c r="E30" s="765"/>
      <c r="F30" s="91" t="s">
        <v>108</v>
      </c>
      <c r="G30" s="61">
        <v>1</v>
      </c>
      <c r="H30" s="61">
        <v>1</v>
      </c>
      <c r="I30" s="63">
        <v>1</v>
      </c>
      <c r="J30" s="61">
        <v>1</v>
      </c>
      <c r="K30" s="61">
        <v>1</v>
      </c>
      <c r="L30" s="61">
        <v>1</v>
      </c>
      <c r="M30" s="72"/>
      <c r="N30" s="72"/>
      <c r="O30" s="72"/>
      <c r="P30" s="72"/>
      <c r="Q30" s="72"/>
      <c r="R30" s="765"/>
      <c r="S30" s="765"/>
      <c r="T30" s="1138"/>
      <c r="U30" s="1125"/>
      <c r="V30" s="765"/>
      <c r="W30" s="765"/>
      <c r="X30" s="1127"/>
      <c r="Y30" s="1123"/>
    </row>
    <row r="31" spans="1:25">
      <c r="A31" s="1154"/>
      <c r="B31" s="1119"/>
      <c r="C31" s="77"/>
      <c r="D31" s="77"/>
      <c r="E31" s="77"/>
      <c r="F31" s="77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2"/>
      <c r="W31" s="72"/>
      <c r="X31" s="75"/>
      <c r="Y31" s="76"/>
    </row>
    <row r="32" spans="1:25">
      <c r="A32" s="1154"/>
      <c r="B32" s="1119"/>
      <c r="C32" s="764">
        <v>3</v>
      </c>
      <c r="D32" s="764" t="s">
        <v>85</v>
      </c>
      <c r="E32" s="764"/>
      <c r="F32" s="61" t="s">
        <v>107</v>
      </c>
      <c r="G32" s="61">
        <v>1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3"/>
      <c r="N32" s="61"/>
      <c r="O32" s="61"/>
      <c r="P32" s="61"/>
      <c r="Q32" s="61"/>
      <c r="R32" s="764">
        <f>L32+K32+J32+I32+H32+G32+G33+H33+I33+J33+K33+L33</f>
        <v>12</v>
      </c>
      <c r="S32" s="764">
        <v>459</v>
      </c>
      <c r="T32" s="1116" t="s">
        <v>19</v>
      </c>
      <c r="U32" s="1124">
        <v>560</v>
      </c>
      <c r="V32" s="764">
        <v>102</v>
      </c>
      <c r="W32" s="764">
        <f>V32*R32</f>
        <v>1224</v>
      </c>
      <c r="X32" s="1126">
        <v>6.5</v>
      </c>
      <c r="Y32" s="1122">
        <v>8</v>
      </c>
    </row>
    <row r="33" spans="1:25">
      <c r="A33" s="1154"/>
      <c r="B33" s="1119"/>
      <c r="C33" s="765"/>
      <c r="D33" s="765"/>
      <c r="E33" s="765"/>
      <c r="F33" s="91" t="s">
        <v>108</v>
      </c>
      <c r="G33" s="61">
        <v>1</v>
      </c>
      <c r="H33" s="61">
        <v>1</v>
      </c>
      <c r="I33" s="63">
        <v>1</v>
      </c>
      <c r="J33" s="61">
        <v>1</v>
      </c>
      <c r="K33" s="61">
        <v>1</v>
      </c>
      <c r="L33" s="61">
        <v>1</v>
      </c>
      <c r="M33" s="72"/>
      <c r="N33" s="72"/>
      <c r="O33" s="72"/>
      <c r="P33" s="72"/>
      <c r="Q33" s="72"/>
      <c r="R33" s="765"/>
      <c r="S33" s="765"/>
      <c r="T33" s="1138"/>
      <c r="U33" s="1125"/>
      <c r="V33" s="765"/>
      <c r="W33" s="765"/>
      <c r="X33" s="1127"/>
      <c r="Y33" s="1123"/>
    </row>
    <row r="34" spans="1:25">
      <c r="A34" s="1154"/>
      <c r="B34" s="1119"/>
      <c r="C34" s="77"/>
      <c r="D34" s="77"/>
      <c r="E34" s="77"/>
      <c r="F34" s="7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4"/>
      <c r="V34" s="72"/>
      <c r="W34" s="72"/>
      <c r="X34" s="75"/>
      <c r="Y34" s="76"/>
    </row>
    <row r="35" spans="1:25">
      <c r="A35" s="1154"/>
      <c r="B35" s="1119"/>
      <c r="C35" s="764">
        <v>4</v>
      </c>
      <c r="D35" s="764" t="s">
        <v>60</v>
      </c>
      <c r="E35" s="764"/>
      <c r="F35" s="61" t="s">
        <v>107</v>
      </c>
      <c r="G35" s="61">
        <v>1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3"/>
      <c r="N35" s="61"/>
      <c r="O35" s="61"/>
      <c r="P35" s="61"/>
      <c r="Q35" s="61"/>
      <c r="R35" s="764">
        <f>L35+K35+J35+I35+H35+G35+G36+H36+I36+J36+K36+L36</f>
        <v>12</v>
      </c>
      <c r="S35" s="764">
        <v>561</v>
      </c>
      <c r="T35" s="1116" t="s">
        <v>19</v>
      </c>
      <c r="U35" s="1124">
        <v>635</v>
      </c>
      <c r="V35" s="764">
        <v>75</v>
      </c>
      <c r="W35" s="764">
        <f>V35*R35</f>
        <v>900</v>
      </c>
      <c r="X35" s="1126">
        <v>6.5</v>
      </c>
      <c r="Y35" s="1122">
        <v>8</v>
      </c>
    </row>
    <row r="36" spans="1:25">
      <c r="A36" s="1154"/>
      <c r="B36" s="1119"/>
      <c r="C36" s="765"/>
      <c r="D36" s="765"/>
      <c r="E36" s="765"/>
      <c r="F36" s="91" t="s">
        <v>108</v>
      </c>
      <c r="G36" s="61">
        <v>1</v>
      </c>
      <c r="H36" s="61">
        <v>1</v>
      </c>
      <c r="I36" s="63">
        <v>1</v>
      </c>
      <c r="J36" s="61">
        <v>1</v>
      </c>
      <c r="K36" s="61">
        <v>1</v>
      </c>
      <c r="L36" s="61">
        <v>1</v>
      </c>
      <c r="M36" s="72"/>
      <c r="N36" s="72"/>
      <c r="O36" s="72"/>
      <c r="P36" s="72"/>
      <c r="Q36" s="72"/>
      <c r="R36" s="765"/>
      <c r="S36" s="765"/>
      <c r="T36" s="1138"/>
      <c r="U36" s="1125"/>
      <c r="V36" s="765"/>
      <c r="W36" s="765"/>
      <c r="X36" s="1127"/>
      <c r="Y36" s="1123"/>
    </row>
    <row r="37" spans="1:25">
      <c r="A37" s="1154"/>
      <c r="B37" s="1119"/>
      <c r="E37" s="93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96"/>
      <c r="V37" s="94"/>
      <c r="W37" s="94"/>
      <c r="X37" s="97"/>
      <c r="Y37" s="98"/>
    </row>
    <row r="38" spans="1:25">
      <c r="A38" s="1154"/>
      <c r="B38" s="1119"/>
      <c r="C38" s="1165">
        <v>5</v>
      </c>
      <c r="D38" s="1165" t="s">
        <v>106</v>
      </c>
      <c r="E38" s="1165"/>
      <c r="F38" s="61" t="s">
        <v>107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94"/>
      <c r="N38" s="94"/>
      <c r="O38" s="94"/>
      <c r="P38" s="94"/>
      <c r="Q38" s="94"/>
      <c r="R38" s="1165">
        <v>12</v>
      </c>
      <c r="S38" s="1165">
        <v>636</v>
      </c>
      <c r="T38" s="1163" t="s">
        <v>19</v>
      </c>
      <c r="U38" s="1162">
        <v>985</v>
      </c>
      <c r="V38" s="1165">
        <v>350</v>
      </c>
      <c r="W38" s="764">
        <f>V38*R38</f>
        <v>4200</v>
      </c>
      <c r="X38" s="1126">
        <v>6.5</v>
      </c>
      <c r="Y38" s="1122">
        <v>8</v>
      </c>
    </row>
    <row r="39" spans="1:25">
      <c r="A39" s="1154"/>
      <c r="B39" s="1119"/>
      <c r="C39" s="1166"/>
      <c r="D39" s="1166"/>
      <c r="E39" s="1166"/>
      <c r="F39" s="91" t="s">
        <v>108</v>
      </c>
      <c r="G39" s="61">
        <v>1</v>
      </c>
      <c r="H39" s="61">
        <v>1</v>
      </c>
      <c r="I39" s="63">
        <v>1</v>
      </c>
      <c r="J39" s="61">
        <v>1</v>
      </c>
      <c r="K39" s="61">
        <v>1</v>
      </c>
      <c r="L39" s="61">
        <v>1</v>
      </c>
      <c r="M39" s="94"/>
      <c r="N39" s="94"/>
      <c r="O39" s="94"/>
      <c r="P39" s="94"/>
      <c r="Q39" s="94"/>
      <c r="R39" s="1166"/>
      <c r="S39" s="1166"/>
      <c r="T39" s="1164"/>
      <c r="U39" s="1096"/>
      <c r="V39" s="1166"/>
      <c r="W39" s="765"/>
      <c r="X39" s="1127"/>
      <c r="Y39" s="1123"/>
    </row>
    <row r="40" spans="1:25">
      <c r="A40" s="1154"/>
      <c r="B40" s="1119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6"/>
      <c r="V40" s="94"/>
      <c r="W40" s="94"/>
      <c r="X40" s="97"/>
      <c r="Y40" s="98"/>
    </row>
    <row r="41" spans="1:25">
      <c r="A41" s="1154"/>
      <c r="B41" s="1119"/>
      <c r="C41" s="764">
        <v>7</v>
      </c>
      <c r="D41" s="764" t="s">
        <v>78</v>
      </c>
      <c r="E41" s="764"/>
      <c r="F41" s="61" t="s">
        <v>107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3"/>
      <c r="N41" s="61"/>
      <c r="O41" s="61"/>
      <c r="P41" s="61"/>
      <c r="Q41" s="61"/>
      <c r="R41" s="764">
        <f>L41+K41+J41+I41+H41+G41+G42+H42+I42+J42+K42+L42</f>
        <v>12</v>
      </c>
      <c r="S41" s="764">
        <v>986</v>
      </c>
      <c r="T41" s="1116" t="s">
        <v>19</v>
      </c>
      <c r="U41" s="1124">
        <v>1101</v>
      </c>
      <c r="V41" s="764">
        <v>116</v>
      </c>
      <c r="W41" s="764">
        <f>V41*R41</f>
        <v>1392</v>
      </c>
      <c r="X41" s="1126">
        <v>6.5</v>
      </c>
      <c r="Y41" s="1122">
        <v>8</v>
      </c>
    </row>
    <row r="42" spans="1:25">
      <c r="A42" s="1154"/>
      <c r="B42" s="1119"/>
      <c r="C42" s="765"/>
      <c r="D42" s="765"/>
      <c r="E42" s="765"/>
      <c r="F42" s="91" t="s">
        <v>108</v>
      </c>
      <c r="G42" s="61">
        <v>1</v>
      </c>
      <c r="H42" s="61">
        <v>1</v>
      </c>
      <c r="I42" s="63">
        <v>1</v>
      </c>
      <c r="J42" s="61">
        <v>1</v>
      </c>
      <c r="K42" s="61">
        <v>1</v>
      </c>
      <c r="L42" s="61">
        <v>1</v>
      </c>
      <c r="M42" s="72"/>
      <c r="N42" s="72"/>
      <c r="O42" s="72"/>
      <c r="P42" s="72"/>
      <c r="Q42" s="72"/>
      <c r="R42" s="765"/>
      <c r="S42" s="765"/>
      <c r="T42" s="1138"/>
      <c r="U42" s="1125"/>
      <c r="V42" s="765"/>
      <c r="W42" s="765"/>
      <c r="X42" s="1127"/>
      <c r="Y42" s="1123"/>
    </row>
    <row r="43" spans="1:25">
      <c r="A43" s="1154"/>
      <c r="B43" s="1119"/>
      <c r="C43" s="93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96"/>
      <c r="V43" s="94"/>
      <c r="W43" s="94"/>
      <c r="X43" s="97"/>
      <c r="Y43" s="98"/>
    </row>
    <row r="44" spans="1:25">
      <c r="A44" s="1154"/>
      <c r="B44" s="1119"/>
      <c r="C44" s="93"/>
      <c r="D44" s="93"/>
      <c r="E44" s="93"/>
      <c r="F44" s="93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96"/>
      <c r="V44" s="94"/>
      <c r="W44" s="94"/>
      <c r="X44" s="97"/>
      <c r="Y44" s="98"/>
    </row>
    <row r="45" spans="1:25" ht="13.5" thickBot="1">
      <c r="A45" s="78"/>
      <c r="B45" s="79"/>
      <c r="C45" s="80"/>
      <c r="D45" s="80"/>
      <c r="E45" s="80"/>
      <c r="F45" s="80"/>
      <c r="G45" s="79"/>
      <c r="H45" s="79"/>
      <c r="I45" s="79"/>
      <c r="J45" s="79"/>
      <c r="K45" s="79"/>
      <c r="L45" s="79"/>
      <c r="M45" s="79"/>
      <c r="N45" s="88"/>
      <c r="O45" s="79"/>
      <c r="P45" s="79"/>
      <c r="Q45" s="79"/>
      <c r="R45" s="79"/>
      <c r="S45" s="79"/>
      <c r="T45" s="79"/>
      <c r="U45" s="79"/>
      <c r="V45" s="88">
        <f>SUM(V29:V44)</f>
        <v>1101</v>
      </c>
      <c r="W45" s="88">
        <f>SUM(W29:W44)</f>
        <v>13212</v>
      </c>
      <c r="X45" s="81">
        <f>X33+X30</f>
        <v>0</v>
      </c>
      <c r="Y45" s="89">
        <f>Y33+Y30</f>
        <v>0</v>
      </c>
    </row>
    <row r="46" spans="1: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>
      <c r="A47" s="82" t="s">
        <v>41</v>
      </c>
      <c r="B47" s="82"/>
      <c r="C47" s="90">
        <f>V45</f>
        <v>1101</v>
      </c>
      <c r="D47" s="82" t="s">
        <v>44</v>
      </c>
      <c r="E47" s="130" t="s">
        <v>84</v>
      </c>
      <c r="F47" s="132" t="s">
        <v>9</v>
      </c>
      <c r="G47" s="1159" t="s">
        <v>82</v>
      </c>
      <c r="H47" s="1160"/>
      <c r="I47" s="1160"/>
      <c r="J47" s="1160"/>
      <c r="K47" s="1160"/>
      <c r="L47" s="1161"/>
      <c r="M47" s="131"/>
      <c r="N47" s="130" t="s">
        <v>83</v>
      </c>
      <c r="O47" s="1151" t="s">
        <v>51</v>
      </c>
      <c r="P47" s="1151"/>
      <c r="Q47" s="84"/>
      <c r="R47" s="84"/>
      <c r="S47" s="84"/>
      <c r="T47" s="84"/>
      <c r="U47" s="84"/>
      <c r="V47" s="84"/>
      <c r="W47" s="84"/>
      <c r="X47" s="82"/>
      <c r="Y47" s="82"/>
    </row>
    <row r="48" spans="1:25">
      <c r="A48" s="82" t="s">
        <v>42</v>
      </c>
      <c r="B48" s="82"/>
      <c r="C48" s="120">
        <f>W45</f>
        <v>13212</v>
      </c>
      <c r="D48" s="82" t="s">
        <v>15</v>
      </c>
      <c r="E48" s="128"/>
      <c r="F48" s="128"/>
      <c r="G48" s="72">
        <v>36</v>
      </c>
      <c r="H48" s="72">
        <v>38</v>
      </c>
      <c r="I48" s="72">
        <v>40</v>
      </c>
      <c r="J48" s="72">
        <v>42</v>
      </c>
      <c r="K48" s="72">
        <v>44</v>
      </c>
      <c r="L48" s="72">
        <v>46</v>
      </c>
      <c r="M48" s="129"/>
      <c r="N48" s="128"/>
      <c r="O48" s="1140"/>
      <c r="P48" s="1140"/>
      <c r="Q48" s="84"/>
      <c r="R48" s="84"/>
      <c r="S48" s="84"/>
      <c r="T48" s="84"/>
      <c r="U48" s="84"/>
      <c r="V48" s="84"/>
      <c r="W48" s="84"/>
      <c r="X48" s="82"/>
      <c r="Y48" s="82"/>
    </row>
    <row r="49" spans="1:25">
      <c r="A49" s="82" t="s">
        <v>21</v>
      </c>
      <c r="B49" s="82"/>
      <c r="C49" s="85">
        <f>V45*X41</f>
        <v>7156.5</v>
      </c>
      <c r="D49" s="82" t="s">
        <v>22</v>
      </c>
      <c r="E49" s="759" t="s">
        <v>57</v>
      </c>
      <c r="F49" s="61" t="s">
        <v>107</v>
      </c>
      <c r="G49" s="61">
        <f>G29*V29</f>
        <v>458</v>
      </c>
      <c r="H49" s="61">
        <f>H29*V29</f>
        <v>458</v>
      </c>
      <c r="I49" s="61">
        <f>I29*V29</f>
        <v>458</v>
      </c>
      <c r="J49" s="61">
        <f>J29*V29</f>
        <v>458</v>
      </c>
      <c r="K49" s="61">
        <f>K29*V29</f>
        <v>458</v>
      </c>
      <c r="L49" s="61">
        <f>L29*V29</f>
        <v>458</v>
      </c>
      <c r="M49" s="129">
        <f t="shared" ref="M49:M58" si="0">G49+H49+I49+J49+K49+L49</f>
        <v>2748</v>
      </c>
      <c r="N49" s="764">
        <f>M49+M50</f>
        <v>5496</v>
      </c>
      <c r="O49" s="759">
        <v>2</v>
      </c>
      <c r="P49" s="759"/>
      <c r="Q49" s="84"/>
      <c r="R49" s="84"/>
      <c r="S49" s="84"/>
      <c r="T49" s="84"/>
      <c r="U49" s="84"/>
      <c r="V49" s="84"/>
      <c r="W49" s="84"/>
      <c r="X49" s="82"/>
      <c r="Y49" s="82"/>
    </row>
    <row r="50" spans="1:25">
      <c r="A50" s="82" t="s">
        <v>23</v>
      </c>
      <c r="B50" s="82"/>
      <c r="C50" s="85">
        <f>V45*Y41</f>
        <v>8808</v>
      </c>
      <c r="D50" s="82" t="s">
        <v>22</v>
      </c>
      <c r="E50" s="759"/>
      <c r="F50" s="91" t="s">
        <v>108</v>
      </c>
      <c r="G50" s="61">
        <f>G30*V29</f>
        <v>458</v>
      </c>
      <c r="H50" s="61">
        <f>H30*V29</f>
        <v>458</v>
      </c>
      <c r="I50" s="61">
        <f>I30*V29</f>
        <v>458</v>
      </c>
      <c r="J50" s="61">
        <f>J30*V29</f>
        <v>458</v>
      </c>
      <c r="K50" s="61">
        <f>K30*V29</f>
        <v>458</v>
      </c>
      <c r="L50" s="61">
        <f>L30*V29</f>
        <v>458</v>
      </c>
      <c r="M50" s="129">
        <f t="shared" si="0"/>
        <v>2748</v>
      </c>
      <c r="N50" s="766"/>
      <c r="O50" s="759"/>
      <c r="P50" s="759"/>
      <c r="Q50" s="84"/>
      <c r="R50" s="84"/>
      <c r="S50" s="84"/>
      <c r="T50" s="84"/>
      <c r="U50" s="84"/>
      <c r="V50" s="84"/>
      <c r="W50" s="84"/>
      <c r="X50" s="82"/>
      <c r="Y50" s="82"/>
    </row>
    <row r="51" spans="1:25">
      <c r="A51" s="82" t="s">
        <v>43</v>
      </c>
      <c r="B51" s="82"/>
      <c r="C51" s="86">
        <v>37.479999999999997</v>
      </c>
      <c r="D51" s="82" t="s">
        <v>45</v>
      </c>
      <c r="E51" s="759" t="s">
        <v>85</v>
      </c>
      <c r="F51" s="61" t="s">
        <v>107</v>
      </c>
      <c r="G51" s="61">
        <f>G32*V32</f>
        <v>102</v>
      </c>
      <c r="H51" s="61">
        <f>H32*V32</f>
        <v>102</v>
      </c>
      <c r="I51" s="61">
        <f>I32*V32</f>
        <v>102</v>
      </c>
      <c r="J51" s="61">
        <f>J32*V32</f>
        <v>102</v>
      </c>
      <c r="K51" s="61">
        <f>K32*V32</f>
        <v>102</v>
      </c>
      <c r="L51" s="61">
        <f>L32*V32</f>
        <v>102</v>
      </c>
      <c r="M51" s="129">
        <f t="shared" si="0"/>
        <v>612</v>
      </c>
      <c r="N51" s="764">
        <f>M51+M52</f>
        <v>1224</v>
      </c>
      <c r="O51" s="759">
        <v>3</v>
      </c>
      <c r="P51" s="759"/>
      <c r="Q51" s="84"/>
      <c r="R51" s="84"/>
      <c r="S51" s="84"/>
      <c r="T51" s="84"/>
      <c r="U51" s="84"/>
      <c r="V51" s="84"/>
      <c r="W51" s="84"/>
      <c r="X51" s="82"/>
      <c r="Y51" s="82"/>
    </row>
    <row r="52" spans="1:25">
      <c r="A52" s="82"/>
      <c r="B52" s="82"/>
      <c r="C52" s="86"/>
      <c r="D52" s="86"/>
      <c r="E52" s="759"/>
      <c r="F52" s="91" t="s">
        <v>108</v>
      </c>
      <c r="G52" s="61">
        <f>G33*V32</f>
        <v>102</v>
      </c>
      <c r="H52" s="61">
        <f>H33*V32</f>
        <v>102</v>
      </c>
      <c r="I52" s="61">
        <f>I33*V32</f>
        <v>102</v>
      </c>
      <c r="J52" s="61">
        <f>J33*V32</f>
        <v>102</v>
      </c>
      <c r="K52" s="61">
        <f>K33*V32</f>
        <v>102</v>
      </c>
      <c r="L52" s="61">
        <f>L33*V32</f>
        <v>102</v>
      </c>
      <c r="M52" s="129">
        <f t="shared" si="0"/>
        <v>612</v>
      </c>
      <c r="N52" s="766"/>
      <c r="O52" s="759"/>
      <c r="P52" s="759"/>
      <c r="Q52" s="84"/>
      <c r="R52" s="84"/>
      <c r="S52" s="84"/>
      <c r="T52" s="84"/>
      <c r="U52" s="84"/>
      <c r="V52" s="84"/>
      <c r="W52" s="84"/>
      <c r="X52" s="82"/>
      <c r="Y52" s="82"/>
    </row>
    <row r="53" spans="1:25">
      <c r="A53" s="82"/>
      <c r="B53" s="82"/>
      <c r="C53" s="86"/>
      <c r="D53" s="86"/>
      <c r="E53" s="759" t="s">
        <v>60</v>
      </c>
      <c r="F53" s="61" t="s">
        <v>107</v>
      </c>
      <c r="G53" s="61">
        <f>G35*V35</f>
        <v>75</v>
      </c>
      <c r="H53" s="61">
        <f>H35*V35</f>
        <v>75</v>
      </c>
      <c r="I53" s="61">
        <f>I35*V35</f>
        <v>75</v>
      </c>
      <c r="J53" s="61">
        <f>J35*V35</f>
        <v>75</v>
      </c>
      <c r="K53" s="61">
        <f>K35*V35</f>
        <v>75</v>
      </c>
      <c r="L53" s="61">
        <f>L35*V35</f>
        <v>75</v>
      </c>
      <c r="M53" s="129">
        <f t="shared" si="0"/>
        <v>450</v>
      </c>
      <c r="N53" s="759">
        <f>M53+M54</f>
        <v>900</v>
      </c>
      <c r="O53" s="759">
        <v>4</v>
      </c>
      <c r="P53" s="759"/>
      <c r="Q53" s="84"/>
      <c r="R53" s="84"/>
      <c r="S53" s="84"/>
      <c r="T53" s="84"/>
      <c r="U53" s="84"/>
      <c r="V53" s="84"/>
      <c r="W53" s="84"/>
      <c r="X53" s="82"/>
      <c r="Y53" s="82"/>
    </row>
    <row r="54" spans="1:25">
      <c r="A54" s="82"/>
      <c r="B54" s="82"/>
      <c r="C54" s="86"/>
      <c r="D54" s="86"/>
      <c r="E54" s="759"/>
      <c r="F54" s="91" t="s">
        <v>108</v>
      </c>
      <c r="G54" s="61">
        <f>G36*V35</f>
        <v>75</v>
      </c>
      <c r="H54" s="61">
        <f>H36*V35</f>
        <v>75</v>
      </c>
      <c r="I54" s="61">
        <f>I36*V35</f>
        <v>75</v>
      </c>
      <c r="J54" s="61">
        <f>J36*V35</f>
        <v>75</v>
      </c>
      <c r="K54" s="61">
        <f>K36*V35</f>
        <v>75</v>
      </c>
      <c r="L54" s="61">
        <f>L36*V35</f>
        <v>75</v>
      </c>
      <c r="M54" s="129">
        <f t="shared" si="0"/>
        <v>450</v>
      </c>
      <c r="N54" s="759"/>
      <c r="O54" s="759"/>
      <c r="P54" s="759"/>
      <c r="Q54" s="84"/>
      <c r="R54" s="84"/>
      <c r="S54" s="84"/>
      <c r="T54" s="84"/>
      <c r="U54" s="84"/>
      <c r="V54" s="84"/>
      <c r="W54" s="84"/>
      <c r="X54" s="82"/>
      <c r="Y54" s="82"/>
    </row>
    <row r="55" spans="1:25">
      <c r="A55" s="82"/>
      <c r="B55" s="82"/>
      <c r="C55" s="86"/>
      <c r="D55" s="86"/>
      <c r="E55" s="764" t="s">
        <v>106</v>
      </c>
      <c r="F55" s="61" t="s">
        <v>107</v>
      </c>
      <c r="G55" s="61">
        <f>G38*V38</f>
        <v>350</v>
      </c>
      <c r="H55" s="61">
        <f>H38*V38</f>
        <v>350</v>
      </c>
      <c r="I55" s="61">
        <f>I38*V38</f>
        <v>350</v>
      </c>
      <c r="J55" s="61">
        <f>J38*V38</f>
        <v>350</v>
      </c>
      <c r="K55" s="61">
        <f>K38*V38</f>
        <v>350</v>
      </c>
      <c r="L55" s="61">
        <f>L38*V38</f>
        <v>350</v>
      </c>
      <c r="M55" s="129">
        <f>SUM(G55:L55)</f>
        <v>2100</v>
      </c>
      <c r="N55" s="764">
        <f>M55+M56</f>
        <v>4200</v>
      </c>
      <c r="O55" s="1145">
        <v>5</v>
      </c>
      <c r="P55" s="1146"/>
      <c r="Q55" s="84"/>
      <c r="R55" s="84"/>
      <c r="S55" s="84"/>
      <c r="T55" s="84"/>
      <c r="U55" s="84"/>
      <c r="V55" s="84"/>
      <c r="W55" s="84"/>
      <c r="X55" s="82"/>
      <c r="Y55" s="82"/>
    </row>
    <row r="56" spans="1:25">
      <c r="A56" s="82"/>
      <c r="B56" s="82"/>
      <c r="C56" s="86"/>
      <c r="D56" s="86"/>
      <c r="E56" s="765"/>
      <c r="F56" s="91" t="s">
        <v>108</v>
      </c>
      <c r="G56" s="61">
        <f>G39*V38</f>
        <v>350</v>
      </c>
      <c r="H56" s="61">
        <f>H39*V38</f>
        <v>350</v>
      </c>
      <c r="I56" s="61">
        <f>I39*V38</f>
        <v>350</v>
      </c>
      <c r="J56" s="61">
        <f>J39*V38</f>
        <v>350</v>
      </c>
      <c r="K56" s="61">
        <f>K39*V38</f>
        <v>350</v>
      </c>
      <c r="L56" s="61">
        <f>L39*V38</f>
        <v>350</v>
      </c>
      <c r="M56" s="129">
        <f>SUM(G56:L56)</f>
        <v>2100</v>
      </c>
      <c r="N56" s="765"/>
      <c r="O56" s="1147"/>
      <c r="P56" s="1148"/>
      <c r="Q56" s="84"/>
      <c r="R56" s="84"/>
      <c r="S56" s="84"/>
      <c r="T56" s="84"/>
      <c r="U56" s="84"/>
      <c r="V56" s="84"/>
      <c r="W56" s="84"/>
      <c r="X56" s="82"/>
      <c r="Y56" s="82"/>
    </row>
    <row r="57" spans="1:25">
      <c r="A57" s="82"/>
      <c r="B57" s="82"/>
      <c r="C57" s="86"/>
      <c r="D57" s="86"/>
      <c r="E57" s="759" t="s">
        <v>78</v>
      </c>
      <c r="F57" s="61" t="s">
        <v>107</v>
      </c>
      <c r="G57" s="61">
        <f>G41*V41</f>
        <v>116</v>
      </c>
      <c r="H57" s="61">
        <f>H41*V41</f>
        <v>116</v>
      </c>
      <c r="I57" s="61">
        <f>I41*V41</f>
        <v>116</v>
      </c>
      <c r="J57" s="61">
        <f>J41*V41</f>
        <v>116</v>
      </c>
      <c r="K57" s="61">
        <f>K41*V41</f>
        <v>116</v>
      </c>
      <c r="L57" s="61">
        <f>L41*V41</f>
        <v>116</v>
      </c>
      <c r="M57" s="129">
        <f t="shared" si="0"/>
        <v>696</v>
      </c>
      <c r="N57" s="764">
        <f>M57+M58</f>
        <v>1392</v>
      </c>
      <c r="O57" s="759">
        <v>7</v>
      </c>
      <c r="P57" s="759"/>
      <c r="Q57" s="84"/>
      <c r="R57" s="84"/>
      <c r="S57" s="84"/>
      <c r="T57" s="84"/>
      <c r="U57" s="84"/>
      <c r="V57" s="84"/>
      <c r="W57" s="84"/>
      <c r="X57" s="82"/>
      <c r="Y57" s="82"/>
    </row>
    <row r="58" spans="1:25">
      <c r="A58" s="82"/>
      <c r="B58" s="82"/>
      <c r="C58" s="86"/>
      <c r="D58" s="86"/>
      <c r="E58" s="759"/>
      <c r="F58" s="91" t="s">
        <v>108</v>
      </c>
      <c r="G58" s="61">
        <f>G42*V41</f>
        <v>116</v>
      </c>
      <c r="H58" s="61">
        <f>H42*V41</f>
        <v>116</v>
      </c>
      <c r="I58" s="61">
        <f>I42*V41</f>
        <v>116</v>
      </c>
      <c r="J58" s="61">
        <f>J42*V41</f>
        <v>116</v>
      </c>
      <c r="K58" s="61">
        <f>K42*V41</f>
        <v>116</v>
      </c>
      <c r="L58" s="61">
        <f>L42*V41</f>
        <v>116</v>
      </c>
      <c r="M58" s="129">
        <f t="shared" si="0"/>
        <v>696</v>
      </c>
      <c r="N58" s="766"/>
      <c r="O58" s="759"/>
      <c r="P58" s="759"/>
      <c r="Q58" s="84"/>
      <c r="R58" s="84"/>
      <c r="S58" s="84"/>
      <c r="T58" s="84"/>
      <c r="U58" s="84"/>
      <c r="V58" s="84"/>
      <c r="W58" s="84"/>
      <c r="X58" s="82"/>
      <c r="Y58" s="82"/>
    </row>
    <row r="59" spans="1:25">
      <c r="A59" s="82"/>
      <c r="B59" s="82"/>
      <c r="C59" s="86"/>
      <c r="D59" s="86"/>
      <c r="E59" s="86"/>
      <c r="F59" s="82"/>
      <c r="G59" s="82"/>
      <c r="H59" s="82"/>
      <c r="I59" s="82"/>
      <c r="J59" s="82"/>
      <c r="K59" s="82"/>
      <c r="L59" s="83"/>
      <c r="M59" s="83"/>
      <c r="N59" s="128">
        <f>SUM(N49:N58)</f>
        <v>13212</v>
      </c>
      <c r="O59" s="82"/>
      <c r="P59" s="84"/>
      <c r="Q59" s="84"/>
      <c r="R59" s="84"/>
      <c r="S59" s="84"/>
      <c r="T59" s="84"/>
      <c r="U59" s="84"/>
      <c r="V59" s="84"/>
      <c r="W59" s="84"/>
      <c r="X59" s="82"/>
      <c r="Y59" s="82"/>
    </row>
    <row r="60" spans="1:25" ht="26.25" hidden="1">
      <c r="A60" s="789" t="s">
        <v>92</v>
      </c>
      <c r="B60" s="789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89"/>
      <c r="Y60" s="789"/>
    </row>
    <row r="61" spans="1:25" hidden="1">
      <c r="A61" s="790" t="s">
        <v>93</v>
      </c>
      <c r="B61" s="790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0"/>
      <c r="Y61" s="790"/>
    </row>
    <row r="62" spans="1:25" hidden="1">
      <c r="A62" s="795"/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</row>
    <row r="63" spans="1:2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hidden="1" thickBot="1">
      <c r="A64" s="1149" t="s">
        <v>27</v>
      </c>
      <c r="B64" s="1149"/>
      <c r="C64" s="1149"/>
      <c r="D64" s="1149"/>
      <c r="E64" s="1149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2"/>
      <c r="Y64" s="2"/>
    </row>
    <row r="65" spans="1:25" hidden="1">
      <c r="A65" s="3" t="s">
        <v>0</v>
      </c>
      <c r="B65" s="4"/>
      <c r="C65" s="5"/>
      <c r="D65" s="5"/>
      <c r="E65" s="5"/>
      <c r="F65" s="5"/>
      <c r="G65" s="5"/>
      <c r="H65" s="5"/>
      <c r="I65" s="6"/>
      <c r="J65" s="6"/>
      <c r="K65" s="4"/>
      <c r="L65" s="793" t="s">
        <v>28</v>
      </c>
      <c r="M65" s="794"/>
      <c r="N65" s="794"/>
      <c r="O65" s="8" t="s">
        <v>88</v>
      </c>
      <c r="P65" s="5"/>
      <c r="Q65" s="7"/>
      <c r="R65" s="7"/>
      <c r="S65" s="7"/>
      <c r="T65" s="7" t="s">
        <v>71</v>
      </c>
      <c r="U65" s="7"/>
      <c r="V65" s="9"/>
      <c r="W65" s="3" t="s">
        <v>20</v>
      </c>
      <c r="X65" s="8"/>
      <c r="Y65" s="10"/>
    </row>
    <row r="66" spans="1:25" hidden="1">
      <c r="A66" s="11" t="s">
        <v>94</v>
      </c>
      <c r="B66" s="12"/>
      <c r="C66" s="12"/>
      <c r="D66" s="12"/>
      <c r="E66" s="12"/>
      <c r="F66" s="12"/>
      <c r="G66" s="12"/>
      <c r="H66" s="12"/>
      <c r="I66" s="13"/>
      <c r="J66" s="13"/>
      <c r="K66" s="14"/>
      <c r="L66" s="796" t="s">
        <v>2</v>
      </c>
      <c r="M66" s="797"/>
      <c r="N66" s="797"/>
      <c r="O66" s="18" t="s">
        <v>89</v>
      </c>
      <c r="P66" s="13"/>
      <c r="Q66" s="13"/>
      <c r="R66" s="13"/>
      <c r="S66" s="13"/>
      <c r="T66" s="15" t="s">
        <v>71</v>
      </c>
      <c r="U66" s="18"/>
      <c r="V66" s="19"/>
      <c r="W66" s="20"/>
      <c r="X66" s="18"/>
      <c r="Y66" s="19"/>
    </row>
    <row r="67" spans="1:25" ht="13.5" hidden="1" thickBot="1">
      <c r="A67" s="21" t="s">
        <v>93</v>
      </c>
      <c r="B67" s="22"/>
      <c r="C67" s="22"/>
      <c r="D67" s="22"/>
      <c r="E67" s="22"/>
      <c r="F67" s="22"/>
      <c r="G67" s="22"/>
      <c r="H67" s="22"/>
      <c r="I67" s="23"/>
      <c r="J67" s="23"/>
      <c r="K67" s="24"/>
      <c r="L67" s="791" t="s">
        <v>67</v>
      </c>
      <c r="M67" s="792"/>
      <c r="N67" s="792"/>
      <c r="O67" s="798" t="s">
        <v>69</v>
      </c>
      <c r="P67" s="792"/>
      <c r="Q67" s="792"/>
      <c r="R67" s="792"/>
      <c r="S67" s="27"/>
      <c r="T67" s="28" t="s">
        <v>70</v>
      </c>
      <c r="U67" s="26"/>
      <c r="V67" s="29"/>
      <c r="W67" s="30" t="s">
        <v>29</v>
      </c>
      <c r="X67" s="26"/>
      <c r="Y67" s="29"/>
    </row>
    <row r="68" spans="1:25" hidden="1">
      <c r="A68" s="31" t="s">
        <v>34</v>
      </c>
      <c r="B68" s="32"/>
      <c r="C68" s="32"/>
      <c r="D68" s="32"/>
      <c r="E68" s="32"/>
      <c r="F68" s="32"/>
      <c r="G68" s="32"/>
      <c r="H68" s="32"/>
      <c r="I68" s="33"/>
      <c r="J68" s="33"/>
      <c r="K68" s="34"/>
      <c r="L68" s="793" t="s">
        <v>36</v>
      </c>
      <c r="M68" s="794"/>
      <c r="N68" s="794"/>
      <c r="O68" s="5" t="s">
        <v>64</v>
      </c>
      <c r="P68" s="7"/>
      <c r="Q68" s="7"/>
      <c r="R68" s="7"/>
      <c r="S68" s="7"/>
      <c r="T68" s="7"/>
      <c r="U68" s="112"/>
      <c r="V68" s="112"/>
      <c r="W68" s="6"/>
      <c r="X68" s="6"/>
      <c r="Y68" s="9"/>
    </row>
    <row r="69" spans="1:25" hidden="1">
      <c r="A69" s="37" t="s">
        <v>64</v>
      </c>
      <c r="B69" s="12"/>
      <c r="C69" s="12"/>
      <c r="D69" s="12"/>
      <c r="E69" s="12"/>
      <c r="F69" s="12"/>
      <c r="G69" s="12"/>
      <c r="H69" s="12"/>
      <c r="I69" s="17"/>
      <c r="J69" s="17"/>
      <c r="K69" s="14"/>
      <c r="L69" s="87"/>
      <c r="M69" s="14"/>
      <c r="N69" s="14"/>
      <c r="O69" s="38" t="s">
        <v>65</v>
      </c>
      <c r="P69" s="15"/>
      <c r="Q69" s="15"/>
      <c r="R69" s="15"/>
      <c r="S69" s="15"/>
      <c r="T69" s="15"/>
      <c r="U69" s="36"/>
      <c r="V69" s="36"/>
      <c r="W69" s="13"/>
      <c r="X69" s="13"/>
      <c r="Y69" s="57"/>
    </row>
    <row r="70" spans="1:25" hidden="1">
      <c r="A70" s="37" t="s">
        <v>65</v>
      </c>
      <c r="B70" s="12"/>
      <c r="C70" s="12"/>
      <c r="D70" s="12"/>
      <c r="E70" s="12"/>
      <c r="F70" s="12"/>
      <c r="G70" s="12"/>
      <c r="H70" s="12"/>
      <c r="I70" s="17"/>
      <c r="J70" s="17"/>
      <c r="K70" s="14"/>
      <c r="L70" s="113" t="s">
        <v>38</v>
      </c>
      <c r="M70" s="35"/>
      <c r="N70" s="35"/>
      <c r="O70" s="44"/>
      <c r="P70" s="801"/>
      <c r="Q70" s="801"/>
      <c r="R70" s="801"/>
      <c r="S70" s="801"/>
      <c r="T70" s="801"/>
      <c r="U70" s="43"/>
      <c r="V70" s="43" t="s">
        <v>72</v>
      </c>
      <c r="W70" s="43"/>
      <c r="X70" s="43"/>
      <c r="Y70" s="121"/>
    </row>
    <row r="71" spans="1:25" hidden="1">
      <c r="A71" s="37" t="s">
        <v>66</v>
      </c>
      <c r="B71" s="38"/>
      <c r="C71" s="38"/>
      <c r="D71" s="38"/>
      <c r="E71" s="38"/>
      <c r="F71" s="39"/>
      <c r="G71" s="12"/>
      <c r="H71" s="15"/>
      <c r="I71" s="15"/>
      <c r="J71" s="17"/>
      <c r="K71" s="12"/>
      <c r="L71" s="114" t="s">
        <v>39</v>
      </c>
      <c r="M71" s="15"/>
      <c r="N71" s="15"/>
      <c r="O71" s="12"/>
      <c r="P71" s="15" t="s">
        <v>40</v>
      </c>
      <c r="Q71" s="18"/>
      <c r="R71" s="15"/>
      <c r="S71" s="15"/>
      <c r="T71" s="15"/>
      <c r="U71" s="15"/>
      <c r="V71" s="15"/>
      <c r="W71" s="46"/>
      <c r="X71" s="46"/>
      <c r="Y71" s="47"/>
    </row>
    <row r="72" spans="1:25" hidden="1">
      <c r="A72" s="37" t="s">
        <v>63</v>
      </c>
      <c r="B72" s="38"/>
      <c r="C72" s="38"/>
      <c r="D72" s="38"/>
      <c r="E72" s="38"/>
      <c r="F72" s="38"/>
      <c r="G72" s="12"/>
      <c r="H72" s="15"/>
      <c r="I72" s="15"/>
      <c r="J72" s="17"/>
      <c r="K72" s="12"/>
      <c r="L72" s="114" t="s">
        <v>37</v>
      </c>
      <c r="M72" s="15"/>
      <c r="N72" s="15"/>
      <c r="O72" s="15"/>
      <c r="P72" s="15" t="s">
        <v>30</v>
      </c>
      <c r="Q72" s="15"/>
      <c r="R72" s="18"/>
      <c r="S72" s="15"/>
      <c r="T72" s="15"/>
      <c r="U72" s="15"/>
      <c r="V72" s="15"/>
      <c r="W72" s="15"/>
      <c r="X72" s="13"/>
      <c r="Y72" s="57"/>
    </row>
    <row r="73" spans="1:25" hidden="1">
      <c r="A73" s="31" t="s">
        <v>35</v>
      </c>
      <c r="B73" s="42"/>
      <c r="C73" s="42"/>
      <c r="D73" s="42"/>
      <c r="E73" s="42"/>
      <c r="F73" s="42"/>
      <c r="G73" s="32"/>
      <c r="H73" s="43"/>
      <c r="I73" s="33"/>
      <c r="J73" s="33"/>
      <c r="K73" s="118"/>
      <c r="L73" s="18" t="s">
        <v>3</v>
      </c>
      <c r="M73" s="15"/>
      <c r="N73" s="15"/>
      <c r="O73" s="15"/>
      <c r="P73" s="15" t="s">
        <v>76</v>
      </c>
      <c r="Q73" s="15"/>
      <c r="R73" s="15"/>
      <c r="S73" s="15"/>
      <c r="T73" s="15"/>
      <c r="U73" s="15"/>
      <c r="V73" s="15"/>
      <c r="W73" s="18"/>
      <c r="X73" s="15"/>
      <c r="Y73" s="45"/>
    </row>
    <row r="74" spans="1:25" hidden="1">
      <c r="A74" s="37" t="s">
        <v>62</v>
      </c>
      <c r="B74" s="38"/>
      <c r="C74" s="38"/>
      <c r="D74" s="38"/>
      <c r="E74" s="38"/>
      <c r="F74" s="39"/>
      <c r="G74" s="12"/>
      <c r="H74" s="15"/>
      <c r="I74" s="15"/>
      <c r="J74" s="17"/>
      <c r="K74" s="119"/>
      <c r="L74" s="18" t="s">
        <v>4</v>
      </c>
      <c r="M74" s="16"/>
      <c r="N74" s="16"/>
      <c r="O74" s="18"/>
      <c r="P74" s="15"/>
      <c r="Q74" s="15"/>
      <c r="R74" s="15"/>
      <c r="S74" s="15"/>
      <c r="T74" s="15"/>
      <c r="U74" s="15"/>
      <c r="V74" s="15"/>
      <c r="W74" s="15"/>
      <c r="X74" s="15"/>
      <c r="Y74" s="45"/>
    </row>
    <row r="75" spans="1:25" hidden="1">
      <c r="A75" s="37" t="s">
        <v>63</v>
      </c>
      <c r="B75" s="38"/>
      <c r="C75" s="38"/>
      <c r="D75" s="38"/>
      <c r="E75" s="38"/>
      <c r="F75" s="38"/>
      <c r="G75" s="12"/>
      <c r="H75" s="15"/>
      <c r="I75" s="15"/>
      <c r="J75" s="17"/>
      <c r="K75" s="115"/>
      <c r="L75" s="18" t="s">
        <v>5</v>
      </c>
      <c r="M75" s="15"/>
      <c r="N75" s="15"/>
      <c r="O75" s="12"/>
      <c r="P75" s="15" t="s">
        <v>31</v>
      </c>
      <c r="Q75" s="18"/>
      <c r="R75" s="15"/>
      <c r="S75" s="15"/>
      <c r="T75" s="15"/>
      <c r="U75" s="15"/>
      <c r="V75" s="15"/>
      <c r="W75" s="15"/>
      <c r="X75" s="15"/>
      <c r="Y75" s="45"/>
    </row>
    <row r="76" spans="1:25" hidden="1">
      <c r="A76" s="122"/>
      <c r="B76" s="41"/>
      <c r="C76" s="41"/>
      <c r="D76" s="41"/>
      <c r="E76" s="41"/>
      <c r="F76" s="41"/>
      <c r="G76" s="22"/>
      <c r="H76" s="25"/>
      <c r="I76" s="25"/>
      <c r="J76" s="23"/>
      <c r="K76" s="117"/>
      <c r="L76" s="116" t="s">
        <v>68</v>
      </c>
      <c r="M76" s="25"/>
      <c r="N76" s="25"/>
      <c r="O76" s="22"/>
      <c r="P76" s="25"/>
      <c r="Q76" s="116"/>
      <c r="R76" s="25"/>
      <c r="S76" s="25"/>
      <c r="T76" s="25"/>
      <c r="U76" s="25"/>
      <c r="V76" s="25"/>
      <c r="W76" s="25"/>
      <c r="X76" s="25"/>
      <c r="Y76" s="123"/>
    </row>
    <row r="77" spans="1:25" hidden="1">
      <c r="A77" s="48"/>
      <c r="B77" s="49"/>
      <c r="C77" s="50"/>
      <c r="D77" s="50"/>
      <c r="E77" s="50"/>
      <c r="F77" s="51"/>
      <c r="G77" s="48" t="s">
        <v>81</v>
      </c>
      <c r="H77" s="49"/>
      <c r="I77" s="15"/>
      <c r="J77" s="12"/>
      <c r="K77" s="15"/>
      <c r="L77" s="12"/>
      <c r="M77" s="12"/>
      <c r="N77" s="12"/>
      <c r="O77" s="12"/>
      <c r="P77" s="12"/>
      <c r="Q77" s="56" t="s">
        <v>32</v>
      </c>
      <c r="R77" s="12"/>
      <c r="S77" s="12"/>
      <c r="T77" s="12"/>
      <c r="U77" s="15"/>
      <c r="V77" s="15"/>
      <c r="W77" s="15"/>
      <c r="X77" s="13"/>
      <c r="Y77" s="57"/>
    </row>
    <row r="78" spans="1:25" hidden="1">
      <c r="A78" s="53"/>
      <c r="B78" s="49"/>
      <c r="C78" s="50"/>
      <c r="D78" s="50"/>
      <c r="E78" s="54"/>
      <c r="F78" s="55"/>
      <c r="G78" s="53" t="s">
        <v>79</v>
      </c>
      <c r="H78" s="49"/>
      <c r="I78" s="15"/>
      <c r="J78" s="12"/>
      <c r="K78" s="15"/>
      <c r="L78" s="12"/>
      <c r="M78" s="12"/>
      <c r="N78" s="12"/>
      <c r="O78" s="12"/>
      <c r="P78" s="12"/>
      <c r="Q78" s="52" t="s">
        <v>73</v>
      </c>
      <c r="R78" s="12"/>
      <c r="S78" s="12"/>
      <c r="T78" s="12"/>
      <c r="U78" s="15"/>
      <c r="V78" s="15"/>
      <c r="W78" s="15"/>
      <c r="X78" s="13"/>
      <c r="Y78" s="57"/>
    </row>
    <row r="79" spans="1:25" hidden="1">
      <c r="A79" s="53"/>
      <c r="B79" s="12"/>
      <c r="C79" s="54"/>
      <c r="D79" s="54"/>
      <c r="E79" s="12"/>
      <c r="F79" s="58"/>
      <c r="G79" s="53">
        <v>58892</v>
      </c>
      <c r="H79" s="12"/>
      <c r="I79" s="15"/>
      <c r="J79" s="15"/>
      <c r="K79" s="15"/>
      <c r="L79" s="15"/>
      <c r="M79" s="15"/>
      <c r="N79" s="15"/>
      <c r="O79" s="12"/>
      <c r="P79" s="12"/>
      <c r="Q79" s="59" t="s">
        <v>74</v>
      </c>
      <c r="R79" s="15"/>
      <c r="S79" s="15"/>
      <c r="T79" s="15"/>
      <c r="U79" s="15"/>
      <c r="V79" s="15"/>
      <c r="W79" s="15"/>
      <c r="X79" s="13"/>
      <c r="Y79" s="57"/>
    </row>
    <row r="80" spans="1:25" hidden="1">
      <c r="A80" s="53"/>
      <c r="B80" s="12"/>
      <c r="C80" s="54"/>
      <c r="D80" s="54"/>
      <c r="E80" s="12"/>
      <c r="F80" s="58"/>
      <c r="G80" s="53" t="s">
        <v>80</v>
      </c>
      <c r="H80" s="12"/>
      <c r="I80" s="54"/>
      <c r="J80" s="15"/>
      <c r="K80" s="15"/>
      <c r="L80" s="15"/>
      <c r="M80" s="15"/>
      <c r="N80" s="15"/>
      <c r="O80" s="12"/>
      <c r="P80" s="12"/>
      <c r="Q80" s="52" t="s">
        <v>75</v>
      </c>
      <c r="R80" s="12"/>
      <c r="S80" s="12"/>
      <c r="T80" s="15"/>
      <c r="U80" s="15"/>
      <c r="V80" s="15"/>
      <c r="W80" s="15"/>
      <c r="X80" s="13"/>
      <c r="Y80" s="57"/>
    </row>
    <row r="81" spans="1:25" hidden="1">
      <c r="A81" s="53"/>
      <c r="B81" s="12"/>
      <c r="C81" s="54"/>
      <c r="D81" s="54"/>
      <c r="E81" s="12"/>
      <c r="F81" s="58"/>
      <c r="G81" s="53" t="s">
        <v>24</v>
      </c>
      <c r="H81" s="60"/>
      <c r="I81" s="61">
        <v>36</v>
      </c>
      <c r="J81" s="61">
        <v>38</v>
      </c>
      <c r="K81" s="61">
        <v>40</v>
      </c>
      <c r="L81" s="61">
        <v>42</v>
      </c>
      <c r="M81" s="61">
        <v>44</v>
      </c>
      <c r="N81" s="61">
        <v>46</v>
      </c>
      <c r="O81" s="62"/>
      <c r="P81" s="12"/>
      <c r="Q81" s="52"/>
      <c r="R81" s="12"/>
      <c r="S81" s="12"/>
      <c r="T81" s="12"/>
      <c r="U81" s="15"/>
      <c r="V81" s="15"/>
      <c r="W81" s="15"/>
      <c r="X81" s="13"/>
      <c r="Y81" s="57"/>
    </row>
    <row r="82" spans="1:25" hidden="1">
      <c r="A82" s="53"/>
      <c r="B82" s="12"/>
      <c r="C82" s="12"/>
      <c r="D82" s="12"/>
      <c r="E82" s="12"/>
      <c r="F82" s="58"/>
      <c r="G82" s="53" t="s">
        <v>54</v>
      </c>
      <c r="H82" s="60"/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2"/>
      <c r="P82" s="12"/>
      <c r="Q82" s="52"/>
      <c r="R82" s="12"/>
      <c r="S82" s="12"/>
      <c r="T82" s="12"/>
      <c r="U82" s="15"/>
      <c r="V82" s="15"/>
      <c r="W82" s="15"/>
      <c r="X82" s="13"/>
      <c r="Y82" s="57"/>
    </row>
    <row r="83" spans="1:25" hidden="1">
      <c r="A83" s="53"/>
      <c r="B83" s="12"/>
      <c r="C83" s="12"/>
      <c r="D83" s="12"/>
      <c r="E83" s="12"/>
      <c r="F83" s="58"/>
      <c r="G83" s="53" t="s">
        <v>55</v>
      </c>
      <c r="H83" s="60"/>
      <c r="I83" s="61">
        <v>1</v>
      </c>
      <c r="J83" s="61">
        <v>1</v>
      </c>
      <c r="K83" s="63">
        <v>1</v>
      </c>
      <c r="L83" s="61">
        <v>1</v>
      </c>
      <c r="M83" s="61">
        <v>1</v>
      </c>
      <c r="N83" s="61">
        <v>1</v>
      </c>
      <c r="O83" s="63"/>
      <c r="P83" s="12"/>
      <c r="Q83" s="52"/>
      <c r="R83" s="12"/>
      <c r="S83" s="12"/>
      <c r="T83" s="12"/>
      <c r="U83" s="15"/>
      <c r="V83" s="15"/>
      <c r="W83" s="15"/>
      <c r="X83" s="13"/>
      <c r="Y83" s="57"/>
    </row>
    <row r="84" spans="1:25" hidden="1">
      <c r="A84" s="53"/>
      <c r="B84" s="12"/>
      <c r="C84" s="12"/>
      <c r="D84" s="12"/>
      <c r="E84" s="12"/>
      <c r="F84" s="58"/>
      <c r="G84" s="53" t="s">
        <v>6</v>
      </c>
      <c r="H84" s="60" t="s">
        <v>1</v>
      </c>
      <c r="I84" s="64"/>
      <c r="J84" s="15" t="s">
        <v>17</v>
      </c>
      <c r="K84" s="15"/>
      <c r="L84" s="13"/>
      <c r="M84" s="13"/>
      <c r="N84" s="13"/>
      <c r="O84" s="15"/>
      <c r="P84" s="12"/>
      <c r="Q84" s="52"/>
      <c r="R84" s="12"/>
      <c r="S84" s="12"/>
      <c r="T84" s="12"/>
      <c r="U84" s="15"/>
      <c r="V84" s="15"/>
      <c r="W84" s="15"/>
      <c r="X84" s="13"/>
      <c r="Y84" s="57"/>
    </row>
    <row r="85" spans="1:25" hidden="1">
      <c r="A85" s="53"/>
      <c r="B85" s="12"/>
      <c r="C85" s="12"/>
      <c r="D85" s="12"/>
      <c r="E85" s="12"/>
      <c r="F85" s="58"/>
      <c r="G85" s="40" t="s">
        <v>7</v>
      </c>
      <c r="H85" s="60" t="s">
        <v>1</v>
      </c>
      <c r="I85" s="65"/>
      <c r="J85" s="15" t="s">
        <v>17</v>
      </c>
      <c r="K85" s="15"/>
      <c r="L85" s="15"/>
      <c r="M85" s="15"/>
      <c r="N85" s="15"/>
      <c r="O85" s="12"/>
      <c r="P85" s="12"/>
      <c r="Q85" s="52"/>
      <c r="R85" s="12"/>
      <c r="S85" s="12"/>
      <c r="T85" s="12"/>
      <c r="U85" s="15"/>
      <c r="V85" s="15"/>
      <c r="W85" s="15"/>
      <c r="X85" s="13"/>
      <c r="Y85" s="57"/>
    </row>
    <row r="86" spans="1:25" hidden="1">
      <c r="A86" s="53"/>
      <c r="B86" s="12"/>
      <c r="C86" s="12"/>
      <c r="D86" s="12"/>
      <c r="E86" s="12"/>
      <c r="F86" s="58"/>
      <c r="G86" s="40" t="s">
        <v>8</v>
      </c>
      <c r="H86" s="60" t="s">
        <v>1</v>
      </c>
      <c r="I86" s="66"/>
      <c r="J86" s="67"/>
      <c r="K86" s="15"/>
      <c r="L86" s="15"/>
      <c r="M86" s="15"/>
      <c r="N86" s="15"/>
      <c r="O86" s="12"/>
      <c r="P86" s="12"/>
      <c r="Q86" s="68"/>
      <c r="R86" s="25"/>
      <c r="S86" s="25"/>
      <c r="T86" s="25"/>
      <c r="U86" s="25"/>
      <c r="V86" s="25"/>
      <c r="W86" s="25"/>
      <c r="X86" s="69"/>
      <c r="Y86" s="70"/>
    </row>
    <row r="87" spans="1:25" hidden="1">
      <c r="A87" s="99" t="s">
        <v>48</v>
      </c>
      <c r="B87" s="100" t="s">
        <v>49</v>
      </c>
      <c r="C87" s="100" t="s">
        <v>50</v>
      </c>
      <c r="D87" s="113"/>
      <c r="E87" s="101" t="s">
        <v>52</v>
      </c>
      <c r="F87" s="1075" t="s">
        <v>9</v>
      </c>
      <c r="G87" s="1076" t="s">
        <v>24</v>
      </c>
      <c r="H87" s="1076"/>
      <c r="I87" s="1076"/>
      <c r="J87" s="1076"/>
      <c r="K87" s="1076"/>
      <c r="L87" s="1076"/>
      <c r="M87" s="1076"/>
      <c r="N87" s="1076"/>
      <c r="O87" s="1076"/>
      <c r="P87" s="1076"/>
      <c r="Q87" s="1077"/>
      <c r="R87" s="102" t="s">
        <v>10</v>
      </c>
      <c r="S87" s="1096" t="s">
        <v>25</v>
      </c>
      <c r="T87" s="1096"/>
      <c r="U87" s="1096"/>
      <c r="V87" s="102" t="s">
        <v>11</v>
      </c>
      <c r="W87" s="102" t="s">
        <v>11</v>
      </c>
      <c r="X87" s="104" t="s">
        <v>16</v>
      </c>
      <c r="Y87" s="105" t="s">
        <v>18</v>
      </c>
    </row>
    <row r="88" spans="1:25" hidden="1">
      <c r="A88" s="106" t="s">
        <v>12</v>
      </c>
      <c r="B88" s="107" t="s">
        <v>12</v>
      </c>
      <c r="C88" s="107" t="s">
        <v>51</v>
      </c>
      <c r="D88" s="127"/>
      <c r="E88" s="101" t="s">
        <v>53</v>
      </c>
      <c r="F88" s="1075"/>
      <c r="G88" s="72">
        <v>36</v>
      </c>
      <c r="H88" s="72">
        <v>38</v>
      </c>
      <c r="I88" s="72">
        <v>40</v>
      </c>
      <c r="J88" s="72">
        <v>42</v>
      </c>
      <c r="K88" s="72">
        <v>44</v>
      </c>
      <c r="L88" s="72">
        <v>46</v>
      </c>
      <c r="M88" s="108"/>
      <c r="N88" s="92"/>
      <c r="O88" s="92"/>
      <c r="P88" s="92"/>
      <c r="Q88" s="92"/>
      <c r="R88" s="103" t="s">
        <v>13</v>
      </c>
      <c r="S88" s="1097"/>
      <c r="T88" s="1097"/>
      <c r="U88" s="1097"/>
      <c r="V88" s="103" t="s">
        <v>14</v>
      </c>
      <c r="W88" s="103" t="s">
        <v>15</v>
      </c>
      <c r="X88" s="71" t="s">
        <v>17</v>
      </c>
      <c r="Y88" s="109" t="s">
        <v>17</v>
      </c>
    </row>
    <row r="89" spans="1:25" hidden="1">
      <c r="A89" s="1153">
        <v>306105</v>
      </c>
      <c r="B89" s="1118">
        <v>58892</v>
      </c>
      <c r="C89" s="764">
        <v>1</v>
      </c>
      <c r="D89" s="125"/>
      <c r="E89" s="764" t="s">
        <v>77</v>
      </c>
      <c r="F89" s="61" t="s">
        <v>54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3"/>
      <c r="N89" s="61"/>
      <c r="O89" s="61"/>
      <c r="P89" s="61"/>
      <c r="Q89" s="61"/>
      <c r="R89" s="764">
        <f>L89+K89+J89+I89+H89+G89+G90+H90+I90+J90+K90+L90</f>
        <v>12</v>
      </c>
      <c r="S89" s="764">
        <v>443</v>
      </c>
      <c r="T89" s="1116" t="s">
        <v>19</v>
      </c>
      <c r="U89" s="1124">
        <v>625</v>
      </c>
      <c r="V89" s="764">
        <v>183</v>
      </c>
      <c r="W89" s="764">
        <f>V89*R89</f>
        <v>2196</v>
      </c>
      <c r="X89" s="1126">
        <v>7</v>
      </c>
      <c r="Y89" s="1122">
        <v>7.9</v>
      </c>
    </row>
    <row r="90" spans="1:25" hidden="1">
      <c r="A90" s="1154"/>
      <c r="B90" s="1119"/>
      <c r="C90" s="765"/>
      <c r="D90" s="126"/>
      <c r="E90" s="765"/>
      <c r="F90" s="91" t="s">
        <v>55</v>
      </c>
      <c r="G90" s="61">
        <v>1</v>
      </c>
      <c r="H90" s="61">
        <v>1</v>
      </c>
      <c r="I90" s="63">
        <v>1</v>
      </c>
      <c r="J90" s="61">
        <v>1</v>
      </c>
      <c r="K90" s="61">
        <v>1</v>
      </c>
      <c r="L90" s="61">
        <v>1</v>
      </c>
      <c r="M90" s="72"/>
      <c r="N90" s="72"/>
      <c r="O90" s="72"/>
      <c r="P90" s="72"/>
      <c r="Q90" s="72"/>
      <c r="R90" s="765"/>
      <c r="S90" s="765"/>
      <c r="T90" s="1138"/>
      <c r="U90" s="1125"/>
      <c r="V90" s="765"/>
      <c r="W90" s="765"/>
      <c r="X90" s="1127"/>
      <c r="Y90" s="1123"/>
    </row>
    <row r="91" spans="1:25" hidden="1">
      <c r="A91" s="110"/>
      <c r="B91" s="111"/>
      <c r="C91" s="77"/>
      <c r="D91" s="77"/>
      <c r="E91" s="77"/>
      <c r="F91" s="77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3"/>
      <c r="U91" s="74"/>
      <c r="V91" s="72"/>
      <c r="W91" s="72"/>
      <c r="X91" s="75"/>
      <c r="Y91" s="76"/>
    </row>
    <row r="92" spans="1:25" ht="13.5" hidden="1" thickBot="1">
      <c r="A92" s="78"/>
      <c r="B92" s="79"/>
      <c r="C92" s="80"/>
      <c r="D92" s="80"/>
      <c r="E92" s="80"/>
      <c r="F92" s="80"/>
      <c r="G92" s="79"/>
      <c r="H92" s="79"/>
      <c r="I92" s="79"/>
      <c r="J92" s="79"/>
      <c r="K92" s="79"/>
      <c r="L92" s="79"/>
      <c r="M92" s="79"/>
      <c r="N92" s="88"/>
      <c r="O92" s="79"/>
      <c r="P92" s="79"/>
      <c r="Q92" s="79"/>
      <c r="R92" s="79"/>
      <c r="S92" s="79"/>
      <c r="T92" s="79"/>
      <c r="U92" s="79"/>
      <c r="V92" s="88">
        <f>SUM(V89:V91)</f>
        <v>183</v>
      </c>
      <c r="W92" s="88">
        <f>SUM(W89:W91)</f>
        <v>2196</v>
      </c>
      <c r="X92" s="81"/>
      <c r="Y92" s="89"/>
    </row>
    <row r="93" spans="1:25" hidden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25" hidden="1">
      <c r="A94" s="82" t="s">
        <v>41</v>
      </c>
      <c r="B94" s="82"/>
      <c r="C94" s="90">
        <f>V92</f>
        <v>183</v>
      </c>
      <c r="D94" s="82" t="s">
        <v>44</v>
      </c>
      <c r="E94" s="130" t="s">
        <v>84</v>
      </c>
      <c r="F94" s="130" t="s">
        <v>9</v>
      </c>
      <c r="G94" s="1150" t="s">
        <v>82</v>
      </c>
      <c r="H94" s="1150"/>
      <c r="I94" s="1150"/>
      <c r="J94" s="1150"/>
      <c r="K94" s="1150"/>
      <c r="L94" s="1150"/>
      <c r="M94" s="133"/>
      <c r="N94" s="130" t="s">
        <v>83</v>
      </c>
      <c r="O94" s="1151" t="s">
        <v>51</v>
      </c>
      <c r="P94" s="1151"/>
      <c r="Q94" s="84"/>
      <c r="R94" s="84"/>
      <c r="S94" s="84"/>
      <c r="T94" s="84"/>
      <c r="U94" s="84"/>
      <c r="V94" s="84"/>
      <c r="W94" s="84"/>
      <c r="X94" s="82"/>
      <c r="Y94" s="82"/>
    </row>
    <row r="95" spans="1:25" hidden="1">
      <c r="A95" s="82" t="s">
        <v>42</v>
      </c>
      <c r="B95" s="82"/>
      <c r="C95" s="120">
        <f>W92</f>
        <v>2196</v>
      </c>
      <c r="D95" s="82" t="s">
        <v>15</v>
      </c>
      <c r="E95" s="128"/>
      <c r="F95" s="128"/>
      <c r="G95" s="72">
        <v>36</v>
      </c>
      <c r="H95" s="72">
        <v>38</v>
      </c>
      <c r="I95" s="72">
        <v>40</v>
      </c>
      <c r="J95" s="72">
        <v>42</v>
      </c>
      <c r="K95" s="72">
        <v>44</v>
      </c>
      <c r="L95" s="72">
        <v>46</v>
      </c>
      <c r="M95" s="61"/>
      <c r="N95" s="128"/>
      <c r="O95" s="1140"/>
      <c r="P95" s="1140"/>
      <c r="Q95" s="84"/>
      <c r="R95" s="84"/>
      <c r="S95" s="84"/>
      <c r="T95" s="84"/>
      <c r="U95" s="84"/>
      <c r="V95" s="84"/>
      <c r="W95" s="84"/>
      <c r="X95" s="82"/>
      <c r="Y95" s="82"/>
    </row>
    <row r="96" spans="1:25" hidden="1">
      <c r="A96" s="82" t="s">
        <v>21</v>
      </c>
      <c r="B96" s="82"/>
      <c r="C96" s="85">
        <v>1281</v>
      </c>
      <c r="D96" s="82" t="s">
        <v>22</v>
      </c>
      <c r="E96" s="759" t="s">
        <v>77</v>
      </c>
      <c r="F96" s="61" t="s">
        <v>54</v>
      </c>
      <c r="G96" s="61">
        <f>G89*V89</f>
        <v>183</v>
      </c>
      <c r="H96" s="61">
        <f>H89*V89</f>
        <v>183</v>
      </c>
      <c r="I96" s="61">
        <f>I89*V89</f>
        <v>183</v>
      </c>
      <c r="J96" s="61">
        <f>J89*V89</f>
        <v>183</v>
      </c>
      <c r="K96" s="61">
        <f>K89*V89</f>
        <v>183</v>
      </c>
      <c r="L96" s="61">
        <f>L89*V89</f>
        <v>183</v>
      </c>
      <c r="M96" s="61">
        <f>G96+H96+I96+J96+K96+L96</f>
        <v>1098</v>
      </c>
      <c r="N96" s="759">
        <f>M96+M97</f>
        <v>2196</v>
      </c>
      <c r="O96" s="759">
        <v>1</v>
      </c>
      <c r="P96" s="759"/>
      <c r="Q96" s="84"/>
      <c r="R96" s="84"/>
      <c r="S96" s="84"/>
      <c r="T96" s="84"/>
      <c r="U96" s="84"/>
      <c r="V96" s="84"/>
      <c r="W96" s="84"/>
      <c r="X96" s="82"/>
      <c r="Y96" s="82"/>
    </row>
    <row r="97" spans="1:25" hidden="1">
      <c r="A97" s="82" t="s">
        <v>23</v>
      </c>
      <c r="B97" s="82"/>
      <c r="C97" s="85">
        <v>1445.7</v>
      </c>
      <c r="D97" s="82" t="s">
        <v>22</v>
      </c>
      <c r="E97" s="759"/>
      <c r="F97" s="61" t="s">
        <v>55</v>
      </c>
      <c r="G97" s="61">
        <f>G90*V89</f>
        <v>183</v>
      </c>
      <c r="H97" s="61">
        <f>H90*V89</f>
        <v>183</v>
      </c>
      <c r="I97" s="61">
        <f>I90*V89</f>
        <v>183</v>
      </c>
      <c r="J97" s="61">
        <f>J90*V89</f>
        <v>183</v>
      </c>
      <c r="K97" s="61">
        <f>K90*V89</f>
        <v>183</v>
      </c>
      <c r="L97" s="61">
        <f>L90*V89</f>
        <v>183</v>
      </c>
      <c r="M97" s="61">
        <f>G97+H97+I97+J97+K97+L97</f>
        <v>1098</v>
      </c>
      <c r="N97" s="759"/>
      <c r="O97" s="759"/>
      <c r="P97" s="759"/>
      <c r="Q97" s="84"/>
      <c r="R97" s="84"/>
      <c r="S97" s="84"/>
      <c r="T97" s="84"/>
      <c r="U97" s="84"/>
      <c r="V97" s="84"/>
      <c r="W97" s="84"/>
      <c r="X97" s="82"/>
      <c r="Y97" s="82"/>
    </row>
    <row r="98" spans="1:25" hidden="1">
      <c r="A98" s="82" t="s">
        <v>43</v>
      </c>
      <c r="B98" s="82"/>
      <c r="C98" s="86">
        <v>5.73</v>
      </c>
      <c r="D98" s="82" t="s">
        <v>45</v>
      </c>
      <c r="E98" s="82"/>
      <c r="F98" s="82"/>
      <c r="G98" s="82"/>
      <c r="H98" s="82"/>
      <c r="I98" s="82"/>
      <c r="J98" s="82"/>
      <c r="K98" s="82"/>
      <c r="L98" s="83"/>
      <c r="M98" s="83"/>
      <c r="N98" s="83"/>
      <c r="O98" s="82"/>
      <c r="P98" s="84"/>
      <c r="Q98" s="84"/>
      <c r="R98" s="84"/>
      <c r="S98" s="84"/>
      <c r="T98" s="84"/>
      <c r="U98" s="84"/>
      <c r="V98" s="84"/>
      <c r="W98" s="84"/>
      <c r="X98" s="82"/>
      <c r="Y98" s="82"/>
    </row>
    <row r="99" spans="1:25" hidden="1">
      <c r="A99" s="82"/>
      <c r="B99" s="82"/>
      <c r="C99" s="86"/>
      <c r="D99" s="86"/>
      <c r="E99" s="86"/>
      <c r="F99" s="82"/>
      <c r="G99" s="82"/>
      <c r="H99" s="82"/>
      <c r="I99" s="82"/>
      <c r="J99" s="82"/>
      <c r="K99" s="82"/>
      <c r="L99" s="83"/>
      <c r="M99" s="83"/>
      <c r="N99" s="83"/>
      <c r="O99" s="82"/>
      <c r="P99" s="84"/>
      <c r="Q99" s="84"/>
      <c r="R99" s="84"/>
      <c r="S99" s="84"/>
      <c r="T99" s="84"/>
      <c r="U99" s="84"/>
      <c r="V99" s="84"/>
      <c r="W99" s="84"/>
      <c r="X99" s="82"/>
      <c r="Y99" s="82"/>
    </row>
    <row r="100" spans="1:25" hidden="1">
      <c r="A100" s="82"/>
      <c r="B100" s="82"/>
      <c r="C100" s="86"/>
      <c r="D100" s="86"/>
      <c r="E100" s="86"/>
      <c r="F100" s="82"/>
      <c r="G100" s="82"/>
      <c r="H100" s="82"/>
      <c r="I100" s="82"/>
      <c r="J100" s="82"/>
      <c r="K100" s="82"/>
      <c r="L100" s="83"/>
      <c r="M100" s="83"/>
      <c r="N100" s="83"/>
      <c r="O100" s="82"/>
      <c r="P100" s="84"/>
      <c r="Q100" s="84"/>
      <c r="R100" s="84"/>
      <c r="S100" s="84"/>
      <c r="T100" s="84"/>
      <c r="U100" s="84"/>
      <c r="V100" s="84"/>
      <c r="W100" s="84"/>
      <c r="X100" s="82"/>
      <c r="Y100" s="82"/>
    </row>
    <row r="101" spans="1:25" hidden="1">
      <c r="A101" s="82"/>
      <c r="B101" s="82"/>
      <c r="C101" s="86"/>
      <c r="D101" s="86"/>
      <c r="E101" s="86"/>
      <c r="F101" s="82"/>
      <c r="G101" s="82"/>
      <c r="H101" s="82"/>
      <c r="I101" s="82"/>
      <c r="J101" s="82"/>
      <c r="K101" s="82"/>
      <c r="L101" s="83"/>
      <c r="M101" s="83"/>
      <c r="N101" s="83"/>
      <c r="O101" s="82"/>
      <c r="P101" s="84"/>
      <c r="Q101" s="84"/>
      <c r="R101" s="84"/>
      <c r="S101" s="84"/>
      <c r="T101" s="84"/>
      <c r="U101" s="84"/>
      <c r="V101" s="84"/>
      <c r="W101" s="84"/>
      <c r="X101" s="82"/>
      <c r="Y101" s="82"/>
    </row>
    <row r="102" spans="1:25" hidden="1"/>
    <row r="103" spans="1:25" hidden="1"/>
    <row r="104" spans="1:25" hidden="1"/>
    <row r="105" spans="1:25" hidden="1"/>
    <row r="106" spans="1:25" hidden="1"/>
    <row r="107" spans="1:25" hidden="1"/>
    <row r="108" spans="1:25" hidden="1"/>
    <row r="109" spans="1:25" hidden="1"/>
    <row r="110" spans="1:25" hidden="1"/>
    <row r="111" spans="1:25" hidden="1"/>
    <row r="112" spans="1:25" hidden="1"/>
    <row r="113" spans="1:25" hidden="1"/>
    <row r="114" spans="1:25" hidden="1"/>
    <row r="115" spans="1:25" hidden="1"/>
    <row r="116" spans="1:25" hidden="1"/>
    <row r="117" spans="1:25" hidden="1"/>
    <row r="118" spans="1:25" hidden="1"/>
    <row r="119" spans="1:25" hidden="1"/>
    <row r="120" spans="1:25" hidden="1"/>
    <row r="121" spans="1:25" hidden="1"/>
    <row r="122" spans="1:25" hidden="1"/>
    <row r="123" spans="1:25" hidden="1"/>
    <row r="124" spans="1:25" hidden="1"/>
    <row r="125" spans="1:25" hidden="1"/>
    <row r="126" spans="1:25" hidden="1"/>
    <row r="127" spans="1:25" ht="26.25" hidden="1">
      <c r="A127" s="789" t="s">
        <v>92</v>
      </c>
      <c r="B127" s="789"/>
      <c r="C127" s="789"/>
      <c r="D127" s="789"/>
      <c r="E127" s="789"/>
      <c r="F127" s="789"/>
      <c r="G127" s="789"/>
      <c r="H127" s="789"/>
      <c r="I127" s="789"/>
      <c r="J127" s="789"/>
      <c r="K127" s="789"/>
      <c r="L127" s="789"/>
      <c r="M127" s="789"/>
      <c r="N127" s="789"/>
      <c r="O127" s="789"/>
      <c r="P127" s="789"/>
      <c r="Q127" s="789"/>
      <c r="R127" s="789"/>
      <c r="S127" s="789"/>
      <c r="T127" s="789"/>
      <c r="U127" s="789"/>
      <c r="V127" s="789"/>
      <c r="W127" s="789"/>
      <c r="X127" s="789"/>
      <c r="Y127" s="789"/>
    </row>
    <row r="128" spans="1:25" hidden="1">
      <c r="A128" s="790" t="s">
        <v>93</v>
      </c>
      <c r="B128" s="790"/>
      <c r="C128" s="790"/>
      <c r="D128" s="790"/>
      <c r="E128" s="790"/>
      <c r="F128" s="790"/>
      <c r="G128" s="790"/>
      <c r="H128" s="790"/>
      <c r="I128" s="790"/>
      <c r="J128" s="790"/>
      <c r="K128" s="790"/>
      <c r="L128" s="790"/>
      <c r="M128" s="790"/>
      <c r="N128" s="790"/>
      <c r="O128" s="790"/>
      <c r="P128" s="790"/>
      <c r="Q128" s="790"/>
      <c r="R128" s="790"/>
      <c r="S128" s="790"/>
      <c r="T128" s="790"/>
      <c r="U128" s="790"/>
      <c r="V128" s="790"/>
      <c r="W128" s="790"/>
      <c r="X128" s="790"/>
      <c r="Y128" s="790"/>
    </row>
    <row r="129" spans="1:25" hidden="1">
      <c r="A129" s="795"/>
      <c r="B129" s="795"/>
      <c r="C129" s="795"/>
      <c r="D129" s="795"/>
      <c r="E129" s="795"/>
      <c r="F129" s="795"/>
      <c r="G129" s="795"/>
      <c r="H129" s="795"/>
      <c r="I129" s="795"/>
      <c r="J129" s="795"/>
      <c r="K129" s="795"/>
      <c r="L129" s="795"/>
      <c r="M129" s="795"/>
      <c r="N129" s="795"/>
      <c r="O129" s="795"/>
      <c r="P129" s="795"/>
      <c r="Q129" s="795"/>
      <c r="R129" s="795"/>
      <c r="S129" s="795"/>
      <c r="T129" s="795"/>
      <c r="U129" s="795"/>
      <c r="V129" s="795"/>
      <c r="W129" s="795"/>
      <c r="X129" s="795"/>
      <c r="Y129" s="795"/>
    </row>
    <row r="130" spans="1:2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hidden="1" thickBot="1">
      <c r="A131" s="1149" t="s">
        <v>27</v>
      </c>
      <c r="B131" s="1149"/>
      <c r="C131" s="1149"/>
      <c r="D131" s="1149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9"/>
      <c r="O131" s="1149"/>
      <c r="P131" s="1149"/>
      <c r="Q131" s="1149"/>
      <c r="R131" s="1149"/>
      <c r="S131" s="1149"/>
      <c r="T131" s="1149"/>
      <c r="U131" s="1149"/>
      <c r="V131" s="1149"/>
      <c r="W131" s="1149"/>
      <c r="X131" s="2"/>
      <c r="Y131" s="2"/>
    </row>
    <row r="132" spans="1:25" hidden="1">
      <c r="A132" s="3" t="s">
        <v>0</v>
      </c>
      <c r="B132" s="4"/>
      <c r="C132" s="5"/>
      <c r="D132" s="5"/>
      <c r="E132" s="5"/>
      <c r="F132" s="5"/>
      <c r="G132" s="5"/>
      <c r="H132" s="5"/>
      <c r="I132" s="6"/>
      <c r="J132" s="6"/>
      <c r="K132" s="4"/>
      <c r="L132" s="793" t="s">
        <v>28</v>
      </c>
      <c r="M132" s="794"/>
      <c r="N132" s="794"/>
      <c r="O132" s="8" t="s">
        <v>90</v>
      </c>
      <c r="P132" s="5"/>
      <c r="Q132" s="7"/>
      <c r="R132" s="7"/>
      <c r="S132" s="7"/>
      <c r="T132" s="7" t="s">
        <v>71</v>
      </c>
      <c r="U132" s="7"/>
      <c r="V132" s="9"/>
      <c r="W132" s="3" t="s">
        <v>20</v>
      </c>
      <c r="X132" s="8"/>
      <c r="Y132" s="10"/>
    </row>
    <row r="133" spans="1:25" hidden="1">
      <c r="A133" s="11" t="s">
        <v>94</v>
      </c>
      <c r="B133" s="12"/>
      <c r="C133" s="12"/>
      <c r="D133" s="12"/>
      <c r="E133" s="12"/>
      <c r="F133" s="12"/>
      <c r="G133" s="12"/>
      <c r="H133" s="12"/>
      <c r="I133" s="13"/>
      <c r="J133" s="13"/>
      <c r="K133" s="14"/>
      <c r="L133" s="796" t="s">
        <v>2</v>
      </c>
      <c r="M133" s="797"/>
      <c r="N133" s="797"/>
      <c r="O133" s="18" t="s">
        <v>91</v>
      </c>
      <c r="P133" s="13"/>
      <c r="Q133" s="13"/>
      <c r="R133" s="13"/>
      <c r="S133" s="13"/>
      <c r="T133" s="15" t="s">
        <v>71</v>
      </c>
      <c r="U133" s="18"/>
      <c r="V133" s="19"/>
      <c r="W133" s="20"/>
      <c r="X133" s="18"/>
      <c r="Y133" s="19"/>
    </row>
    <row r="134" spans="1:25" ht="13.5" hidden="1" thickBot="1">
      <c r="A134" s="21" t="s">
        <v>93</v>
      </c>
      <c r="B134" s="22"/>
      <c r="C134" s="22"/>
      <c r="D134" s="22"/>
      <c r="E134" s="22"/>
      <c r="F134" s="22"/>
      <c r="G134" s="22"/>
      <c r="H134" s="22"/>
      <c r="I134" s="23"/>
      <c r="J134" s="23"/>
      <c r="K134" s="24"/>
      <c r="L134" s="791" t="s">
        <v>67</v>
      </c>
      <c r="M134" s="792"/>
      <c r="N134" s="792"/>
      <c r="O134" s="798" t="s">
        <v>69</v>
      </c>
      <c r="P134" s="792"/>
      <c r="Q134" s="792"/>
      <c r="R134" s="792"/>
      <c r="S134" s="27"/>
      <c r="T134" s="28" t="s">
        <v>70</v>
      </c>
      <c r="U134" s="26"/>
      <c r="V134" s="29"/>
      <c r="W134" s="30" t="s">
        <v>29</v>
      </c>
      <c r="X134" s="26"/>
      <c r="Y134" s="29"/>
    </row>
    <row r="135" spans="1:25" hidden="1">
      <c r="A135" s="31" t="s">
        <v>34</v>
      </c>
      <c r="B135" s="32"/>
      <c r="C135" s="32"/>
      <c r="D135" s="32"/>
      <c r="E135" s="32"/>
      <c r="F135" s="32"/>
      <c r="G135" s="32"/>
      <c r="H135" s="32"/>
      <c r="I135" s="33"/>
      <c r="J135" s="33"/>
      <c r="K135" s="34"/>
      <c r="L135" s="793" t="s">
        <v>36</v>
      </c>
      <c r="M135" s="794"/>
      <c r="N135" s="794"/>
      <c r="O135" s="5" t="s">
        <v>64</v>
      </c>
      <c r="P135" s="7"/>
      <c r="Q135" s="7"/>
      <c r="R135" s="7"/>
      <c r="S135" s="7"/>
      <c r="T135" s="7"/>
      <c r="U135" s="112"/>
      <c r="V135" s="112"/>
      <c r="W135" s="6"/>
      <c r="X135" s="6"/>
      <c r="Y135" s="9"/>
    </row>
    <row r="136" spans="1:25" hidden="1">
      <c r="A136" s="37" t="s">
        <v>64</v>
      </c>
      <c r="B136" s="12"/>
      <c r="C136" s="12"/>
      <c r="D136" s="12"/>
      <c r="E136" s="12"/>
      <c r="F136" s="12"/>
      <c r="G136" s="12"/>
      <c r="H136" s="12"/>
      <c r="I136" s="17"/>
      <c r="J136" s="17"/>
      <c r="K136" s="14"/>
      <c r="L136" s="87"/>
      <c r="M136" s="14"/>
      <c r="N136" s="14"/>
      <c r="O136" s="38" t="s">
        <v>65</v>
      </c>
      <c r="P136" s="15"/>
      <c r="Q136" s="15"/>
      <c r="R136" s="15"/>
      <c r="S136" s="15"/>
      <c r="T136" s="15"/>
      <c r="U136" s="36"/>
      <c r="V136" s="36"/>
      <c r="W136" s="13"/>
      <c r="X136" s="13"/>
      <c r="Y136" s="57"/>
    </row>
    <row r="137" spans="1:25" hidden="1">
      <c r="A137" s="37" t="s">
        <v>65</v>
      </c>
      <c r="B137" s="12"/>
      <c r="C137" s="12"/>
      <c r="D137" s="12"/>
      <c r="E137" s="12"/>
      <c r="F137" s="12"/>
      <c r="G137" s="12"/>
      <c r="H137" s="12"/>
      <c r="I137" s="17"/>
      <c r="J137" s="17"/>
      <c r="K137" s="14"/>
      <c r="L137" s="113" t="s">
        <v>38</v>
      </c>
      <c r="M137" s="35"/>
      <c r="N137" s="35"/>
      <c r="O137" s="44"/>
      <c r="P137" s="801"/>
      <c r="Q137" s="801"/>
      <c r="R137" s="801"/>
      <c r="S137" s="801"/>
      <c r="T137" s="801"/>
      <c r="U137" s="43"/>
      <c r="V137" s="43" t="s">
        <v>72</v>
      </c>
      <c r="W137" s="43"/>
      <c r="X137" s="43"/>
      <c r="Y137" s="121"/>
    </row>
    <row r="138" spans="1:25" hidden="1">
      <c r="A138" s="37" t="s">
        <v>66</v>
      </c>
      <c r="B138" s="38"/>
      <c r="C138" s="38"/>
      <c r="D138" s="38"/>
      <c r="E138" s="38"/>
      <c r="F138" s="39"/>
      <c r="G138" s="12"/>
      <c r="H138" s="15"/>
      <c r="I138" s="15"/>
      <c r="J138" s="17"/>
      <c r="K138" s="12"/>
      <c r="L138" s="114" t="s">
        <v>39</v>
      </c>
      <c r="M138" s="15"/>
      <c r="N138" s="15"/>
      <c r="O138" s="12"/>
      <c r="P138" s="15" t="s">
        <v>40</v>
      </c>
      <c r="Q138" s="18"/>
      <c r="R138" s="15"/>
      <c r="S138" s="15"/>
      <c r="T138" s="15"/>
      <c r="U138" s="15"/>
      <c r="V138" s="15"/>
      <c r="W138" s="46"/>
      <c r="X138" s="46"/>
      <c r="Y138" s="47"/>
    </row>
    <row r="139" spans="1:25" hidden="1">
      <c r="A139" s="37" t="s">
        <v>63</v>
      </c>
      <c r="B139" s="38"/>
      <c r="C139" s="38"/>
      <c r="D139" s="38"/>
      <c r="E139" s="38"/>
      <c r="F139" s="38"/>
      <c r="G139" s="12"/>
      <c r="H139" s="15"/>
      <c r="I139" s="15"/>
      <c r="J139" s="17"/>
      <c r="K139" s="12"/>
      <c r="L139" s="114" t="s">
        <v>37</v>
      </c>
      <c r="M139" s="15"/>
      <c r="N139" s="15"/>
      <c r="O139" s="15"/>
      <c r="P139" s="15" t="s">
        <v>30</v>
      </c>
      <c r="Q139" s="15"/>
      <c r="R139" s="18"/>
      <c r="S139" s="15"/>
      <c r="T139" s="15"/>
      <c r="U139" s="15"/>
      <c r="V139" s="15"/>
      <c r="W139" s="15"/>
      <c r="X139" s="13"/>
      <c r="Y139" s="57"/>
    </row>
    <row r="140" spans="1:25" hidden="1">
      <c r="A140" s="31" t="s">
        <v>35</v>
      </c>
      <c r="B140" s="42"/>
      <c r="C140" s="42"/>
      <c r="D140" s="42"/>
      <c r="E140" s="42"/>
      <c r="F140" s="42"/>
      <c r="G140" s="32"/>
      <c r="H140" s="43"/>
      <c r="I140" s="33"/>
      <c r="J140" s="33"/>
      <c r="K140" s="118"/>
      <c r="L140" s="18" t="s">
        <v>3</v>
      </c>
      <c r="M140" s="15"/>
      <c r="N140" s="15"/>
      <c r="O140" s="15"/>
      <c r="P140" s="15" t="s">
        <v>76</v>
      </c>
      <c r="Q140" s="15"/>
      <c r="R140" s="15"/>
      <c r="S140" s="15"/>
      <c r="T140" s="15"/>
      <c r="U140" s="15"/>
      <c r="V140" s="15"/>
      <c r="W140" s="18"/>
      <c r="X140" s="15"/>
      <c r="Y140" s="45"/>
    </row>
    <row r="141" spans="1:25" hidden="1">
      <c r="A141" s="37" t="s">
        <v>62</v>
      </c>
      <c r="B141" s="38"/>
      <c r="C141" s="38"/>
      <c r="D141" s="38"/>
      <c r="E141" s="38"/>
      <c r="F141" s="39"/>
      <c r="G141" s="12"/>
      <c r="H141" s="15"/>
      <c r="I141" s="15"/>
      <c r="J141" s="17"/>
      <c r="K141" s="119"/>
      <c r="L141" s="18" t="s">
        <v>4</v>
      </c>
      <c r="M141" s="16"/>
      <c r="N141" s="16"/>
      <c r="O141" s="18"/>
      <c r="P141" s="15"/>
      <c r="Q141" s="15"/>
      <c r="R141" s="15"/>
      <c r="S141" s="15"/>
      <c r="T141" s="15"/>
      <c r="U141" s="15"/>
      <c r="V141" s="15"/>
      <c r="W141" s="15"/>
      <c r="X141" s="15"/>
      <c r="Y141" s="45"/>
    </row>
    <row r="142" spans="1:25" hidden="1">
      <c r="A142" s="37" t="s">
        <v>63</v>
      </c>
      <c r="B142" s="38"/>
      <c r="C142" s="38"/>
      <c r="D142" s="38"/>
      <c r="E142" s="38"/>
      <c r="F142" s="38"/>
      <c r="G142" s="12"/>
      <c r="H142" s="15"/>
      <c r="I142" s="15"/>
      <c r="J142" s="17"/>
      <c r="K142" s="115"/>
      <c r="L142" s="18" t="s">
        <v>5</v>
      </c>
      <c r="M142" s="15"/>
      <c r="N142" s="15"/>
      <c r="O142" s="12"/>
      <c r="P142" s="15" t="s">
        <v>31</v>
      </c>
      <c r="Q142" s="18"/>
      <c r="R142" s="15"/>
      <c r="S142" s="15"/>
      <c r="T142" s="15"/>
      <c r="U142" s="15"/>
      <c r="V142" s="15"/>
      <c r="W142" s="15"/>
      <c r="X142" s="15"/>
      <c r="Y142" s="45"/>
    </row>
    <row r="143" spans="1:25" hidden="1">
      <c r="A143" s="122"/>
      <c r="B143" s="41"/>
      <c r="C143" s="41"/>
      <c r="D143" s="41"/>
      <c r="E143" s="41"/>
      <c r="F143" s="41"/>
      <c r="G143" s="22"/>
      <c r="H143" s="25"/>
      <c r="I143" s="25"/>
      <c r="J143" s="23"/>
      <c r="K143" s="117"/>
      <c r="L143" s="116" t="s">
        <v>68</v>
      </c>
      <c r="M143" s="25"/>
      <c r="N143" s="25"/>
      <c r="O143" s="22"/>
      <c r="P143" s="25"/>
      <c r="Q143" s="116"/>
      <c r="R143" s="25"/>
      <c r="S143" s="25"/>
      <c r="T143" s="25"/>
      <c r="U143" s="25"/>
      <c r="V143" s="25"/>
      <c r="W143" s="25"/>
      <c r="X143" s="25"/>
      <c r="Y143" s="123"/>
    </row>
    <row r="144" spans="1:25" hidden="1">
      <c r="A144" s="48"/>
      <c r="B144" s="49"/>
      <c r="C144" s="50"/>
      <c r="D144" s="50"/>
      <c r="E144" s="50"/>
      <c r="F144" s="51"/>
      <c r="G144" s="48" t="s">
        <v>81</v>
      </c>
      <c r="H144" s="49"/>
      <c r="I144" s="15"/>
      <c r="J144" s="12"/>
      <c r="K144" s="15"/>
      <c r="L144" s="12"/>
      <c r="M144" s="12"/>
      <c r="N144" s="12"/>
      <c r="O144" s="12"/>
      <c r="P144" s="12"/>
      <c r="Q144" s="56" t="s">
        <v>32</v>
      </c>
      <c r="R144" s="12"/>
      <c r="S144" s="12"/>
      <c r="T144" s="12"/>
      <c r="U144" s="15"/>
      <c r="V144" s="15"/>
      <c r="W144" s="15"/>
      <c r="X144" s="13"/>
      <c r="Y144" s="57"/>
    </row>
    <row r="145" spans="1:25" hidden="1">
      <c r="A145" s="53"/>
      <c r="B145" s="49"/>
      <c r="C145" s="50"/>
      <c r="D145" s="50"/>
      <c r="E145" s="54"/>
      <c r="F145" s="55"/>
      <c r="G145" s="53" t="s">
        <v>79</v>
      </c>
      <c r="H145" s="49"/>
      <c r="I145" s="15"/>
      <c r="J145" s="12"/>
      <c r="K145" s="15"/>
      <c r="L145" s="12"/>
      <c r="M145" s="12"/>
      <c r="N145" s="12"/>
      <c r="O145" s="12"/>
      <c r="P145" s="12"/>
      <c r="Q145" s="52" t="s">
        <v>73</v>
      </c>
      <c r="R145" s="12"/>
      <c r="S145" s="12"/>
      <c r="T145" s="12"/>
      <c r="U145" s="15"/>
      <c r="V145" s="15"/>
      <c r="W145" s="15"/>
      <c r="X145" s="13"/>
      <c r="Y145" s="57"/>
    </row>
    <row r="146" spans="1:25" hidden="1">
      <c r="A146" s="53"/>
      <c r="B146" s="12"/>
      <c r="C146" s="54"/>
      <c r="D146" s="54"/>
      <c r="E146" s="12"/>
      <c r="F146" s="58"/>
      <c r="G146" s="53">
        <v>58892</v>
      </c>
      <c r="H146" s="12"/>
      <c r="I146" s="15"/>
      <c r="J146" s="15"/>
      <c r="K146" s="15"/>
      <c r="L146" s="15"/>
      <c r="M146" s="15"/>
      <c r="N146" s="15"/>
      <c r="O146" s="12"/>
      <c r="P146" s="12"/>
      <c r="Q146" s="59" t="s">
        <v>74</v>
      </c>
      <c r="R146" s="15"/>
      <c r="S146" s="15"/>
      <c r="T146" s="15"/>
      <c r="U146" s="15"/>
      <c r="V146" s="15"/>
      <c r="W146" s="15"/>
      <c r="X146" s="13"/>
      <c r="Y146" s="57"/>
    </row>
    <row r="147" spans="1:25" hidden="1">
      <c r="A147" s="53"/>
      <c r="B147" s="12"/>
      <c r="C147" s="54"/>
      <c r="D147" s="54"/>
      <c r="E147" s="12"/>
      <c r="F147" s="58"/>
      <c r="G147" s="53" t="s">
        <v>80</v>
      </c>
      <c r="H147" s="12"/>
      <c r="I147" s="54"/>
      <c r="J147" s="15"/>
      <c r="K147" s="15"/>
      <c r="L147" s="15"/>
      <c r="M147" s="15"/>
      <c r="N147" s="15"/>
      <c r="O147" s="12"/>
      <c r="P147" s="12"/>
      <c r="Q147" s="52" t="s">
        <v>75</v>
      </c>
      <c r="R147" s="12"/>
      <c r="S147" s="12"/>
      <c r="T147" s="15"/>
      <c r="U147" s="15"/>
      <c r="V147" s="15"/>
      <c r="W147" s="15"/>
      <c r="X147" s="13"/>
      <c r="Y147" s="57"/>
    </row>
    <row r="148" spans="1:25" hidden="1">
      <c r="A148" s="53"/>
      <c r="B148" s="12"/>
      <c r="C148" s="54"/>
      <c r="D148" s="54"/>
      <c r="E148" s="12"/>
      <c r="F148" s="58"/>
      <c r="G148" s="53" t="s">
        <v>24</v>
      </c>
      <c r="H148" s="60"/>
      <c r="I148" s="61">
        <v>36</v>
      </c>
      <c r="J148" s="61">
        <v>38</v>
      </c>
      <c r="K148" s="61">
        <v>40</v>
      </c>
      <c r="L148" s="61">
        <v>42</v>
      </c>
      <c r="M148" s="61">
        <v>44</v>
      </c>
      <c r="N148" s="61">
        <v>46</v>
      </c>
      <c r="O148" s="62"/>
      <c r="P148" s="12"/>
      <c r="Q148" s="52"/>
      <c r="R148" s="12"/>
      <c r="S148" s="12"/>
      <c r="T148" s="12"/>
      <c r="U148" s="15"/>
      <c r="V148" s="15"/>
      <c r="W148" s="15"/>
      <c r="X148" s="13"/>
      <c r="Y148" s="57"/>
    </row>
    <row r="149" spans="1:25" hidden="1">
      <c r="A149" s="53"/>
      <c r="B149" s="12"/>
      <c r="C149" s="12"/>
      <c r="D149" s="12"/>
      <c r="E149" s="12"/>
      <c r="F149" s="58"/>
      <c r="G149" s="53" t="s">
        <v>54</v>
      </c>
      <c r="H149" s="60"/>
      <c r="I149" s="61">
        <v>1</v>
      </c>
      <c r="J149" s="61">
        <v>1</v>
      </c>
      <c r="K149" s="61">
        <v>1</v>
      </c>
      <c r="L149" s="61">
        <v>1</v>
      </c>
      <c r="M149" s="61">
        <v>1</v>
      </c>
      <c r="N149" s="61">
        <v>1</v>
      </c>
      <c r="O149" s="62"/>
      <c r="P149" s="12"/>
      <c r="Q149" s="52"/>
      <c r="R149" s="12"/>
      <c r="S149" s="12"/>
      <c r="T149" s="12"/>
      <c r="U149" s="15"/>
      <c r="V149" s="15"/>
      <c r="W149" s="15"/>
      <c r="X149" s="13"/>
      <c r="Y149" s="57"/>
    </row>
    <row r="150" spans="1:25" hidden="1">
      <c r="A150" s="53"/>
      <c r="B150" s="12"/>
      <c r="C150" s="12"/>
      <c r="D150" s="12"/>
      <c r="E150" s="12"/>
      <c r="F150" s="58"/>
      <c r="G150" s="53" t="s">
        <v>55</v>
      </c>
      <c r="H150" s="60"/>
      <c r="I150" s="61">
        <v>1</v>
      </c>
      <c r="J150" s="61">
        <v>1</v>
      </c>
      <c r="K150" s="63">
        <v>1</v>
      </c>
      <c r="L150" s="61">
        <v>1</v>
      </c>
      <c r="M150" s="61">
        <v>1</v>
      </c>
      <c r="N150" s="61">
        <v>1</v>
      </c>
      <c r="O150" s="63"/>
      <c r="P150" s="12"/>
      <c r="Q150" s="52"/>
      <c r="R150" s="12"/>
      <c r="S150" s="12"/>
      <c r="T150" s="12"/>
      <c r="U150" s="15"/>
      <c r="V150" s="15"/>
      <c r="W150" s="15"/>
      <c r="X150" s="13"/>
      <c r="Y150" s="57"/>
    </row>
    <row r="151" spans="1:25" hidden="1">
      <c r="A151" s="53"/>
      <c r="B151" s="12"/>
      <c r="C151" s="12"/>
      <c r="D151" s="12"/>
      <c r="E151" s="12"/>
      <c r="F151" s="58"/>
      <c r="G151" s="53" t="s">
        <v>6</v>
      </c>
      <c r="H151" s="60" t="s">
        <v>1</v>
      </c>
      <c r="I151" s="64"/>
      <c r="J151" s="15" t="s">
        <v>17</v>
      </c>
      <c r="K151" s="15"/>
      <c r="L151" s="13"/>
      <c r="M151" s="13"/>
      <c r="N151" s="13"/>
      <c r="O151" s="15"/>
      <c r="P151" s="12"/>
      <c r="Q151" s="52"/>
      <c r="R151" s="12"/>
      <c r="S151" s="12"/>
      <c r="T151" s="12"/>
      <c r="U151" s="15"/>
      <c r="V151" s="15"/>
      <c r="W151" s="15"/>
      <c r="X151" s="13"/>
      <c r="Y151" s="57"/>
    </row>
    <row r="152" spans="1:25" hidden="1">
      <c r="A152" s="53"/>
      <c r="B152" s="12"/>
      <c r="C152" s="12"/>
      <c r="D152" s="12"/>
      <c r="E152" s="12"/>
      <c r="F152" s="58"/>
      <c r="G152" s="40" t="s">
        <v>7</v>
      </c>
      <c r="H152" s="60" t="s">
        <v>1</v>
      </c>
      <c r="I152" s="65"/>
      <c r="J152" s="15" t="s">
        <v>17</v>
      </c>
      <c r="K152" s="15"/>
      <c r="L152" s="15"/>
      <c r="M152" s="15"/>
      <c r="N152" s="15"/>
      <c r="O152" s="12"/>
      <c r="P152" s="12"/>
      <c r="Q152" s="52"/>
      <c r="R152" s="12"/>
      <c r="S152" s="12"/>
      <c r="T152" s="12"/>
      <c r="U152" s="15"/>
      <c r="V152" s="15"/>
      <c r="W152" s="15"/>
      <c r="X152" s="13"/>
      <c r="Y152" s="57"/>
    </row>
    <row r="153" spans="1:25" hidden="1">
      <c r="A153" s="53"/>
      <c r="B153" s="12"/>
      <c r="C153" s="12"/>
      <c r="D153" s="12"/>
      <c r="E153" s="12"/>
      <c r="F153" s="58"/>
      <c r="G153" s="40" t="s">
        <v>8</v>
      </c>
      <c r="H153" s="60" t="s">
        <v>1</v>
      </c>
      <c r="I153" s="66"/>
      <c r="J153" s="67"/>
      <c r="K153" s="15"/>
      <c r="L153" s="15"/>
      <c r="M153" s="15"/>
      <c r="N153" s="15"/>
      <c r="O153" s="12"/>
      <c r="P153" s="12"/>
      <c r="Q153" s="68"/>
      <c r="R153" s="25"/>
      <c r="S153" s="25"/>
      <c r="T153" s="25"/>
      <c r="U153" s="25"/>
      <c r="V153" s="25"/>
      <c r="W153" s="25"/>
      <c r="X153" s="69"/>
      <c r="Y153" s="70"/>
    </row>
    <row r="154" spans="1:25" hidden="1">
      <c r="A154" s="99" t="s">
        <v>48</v>
      </c>
      <c r="B154" s="100" t="s">
        <v>49</v>
      </c>
      <c r="C154" s="100" t="s">
        <v>50</v>
      </c>
      <c r="D154" s="113"/>
      <c r="E154" s="101" t="s">
        <v>52</v>
      </c>
      <c r="F154" s="1075" t="s">
        <v>9</v>
      </c>
      <c r="G154" s="1076" t="s">
        <v>24</v>
      </c>
      <c r="H154" s="1076"/>
      <c r="I154" s="1076"/>
      <c r="J154" s="1076"/>
      <c r="K154" s="1076"/>
      <c r="L154" s="1076"/>
      <c r="M154" s="1076"/>
      <c r="N154" s="1076"/>
      <c r="O154" s="1076"/>
      <c r="P154" s="1076"/>
      <c r="Q154" s="1077"/>
      <c r="R154" s="102" t="s">
        <v>10</v>
      </c>
      <c r="S154" s="1096" t="s">
        <v>25</v>
      </c>
      <c r="T154" s="1096"/>
      <c r="U154" s="1096"/>
      <c r="V154" s="102" t="s">
        <v>11</v>
      </c>
      <c r="W154" s="102" t="s">
        <v>11</v>
      </c>
      <c r="X154" s="104" t="s">
        <v>16</v>
      </c>
      <c r="Y154" s="105" t="s">
        <v>18</v>
      </c>
    </row>
    <row r="155" spans="1:25" hidden="1">
      <c r="A155" s="106" t="s">
        <v>12</v>
      </c>
      <c r="B155" s="107" t="s">
        <v>12</v>
      </c>
      <c r="C155" s="107" t="s">
        <v>51</v>
      </c>
      <c r="D155" s="127"/>
      <c r="E155" s="101" t="s">
        <v>53</v>
      </c>
      <c r="F155" s="1075"/>
      <c r="G155" s="72">
        <v>36</v>
      </c>
      <c r="H155" s="72">
        <v>38</v>
      </c>
      <c r="I155" s="72">
        <v>40</v>
      </c>
      <c r="J155" s="72">
        <v>42</v>
      </c>
      <c r="K155" s="72">
        <v>44</v>
      </c>
      <c r="L155" s="72">
        <v>46</v>
      </c>
      <c r="M155" s="108"/>
      <c r="N155" s="92"/>
      <c r="O155" s="92"/>
      <c r="P155" s="92"/>
      <c r="Q155" s="92"/>
      <c r="R155" s="103" t="s">
        <v>13</v>
      </c>
      <c r="S155" s="1097"/>
      <c r="T155" s="1097"/>
      <c r="U155" s="1097"/>
      <c r="V155" s="103" t="s">
        <v>14</v>
      </c>
      <c r="W155" s="103" t="s">
        <v>15</v>
      </c>
      <c r="X155" s="71" t="s">
        <v>17</v>
      </c>
      <c r="Y155" s="109" t="s">
        <v>17</v>
      </c>
    </row>
    <row r="156" spans="1:25" hidden="1">
      <c r="A156" s="1153">
        <v>306105</v>
      </c>
      <c r="B156" s="1118">
        <v>58892</v>
      </c>
      <c r="C156" s="764">
        <v>7</v>
      </c>
      <c r="D156" s="125"/>
      <c r="E156" s="764" t="s">
        <v>78</v>
      </c>
      <c r="F156" s="61" t="s">
        <v>54</v>
      </c>
      <c r="G156" s="61">
        <v>1</v>
      </c>
      <c r="H156" s="61">
        <v>1</v>
      </c>
      <c r="I156" s="61">
        <v>1</v>
      </c>
      <c r="J156" s="61">
        <v>1</v>
      </c>
      <c r="K156" s="61">
        <v>1</v>
      </c>
      <c r="L156" s="61">
        <v>1</v>
      </c>
      <c r="M156" s="63"/>
      <c r="N156" s="61"/>
      <c r="O156" s="61"/>
      <c r="P156" s="61"/>
      <c r="Q156" s="61"/>
      <c r="R156" s="764">
        <f>L156+K156+J156+I156+H156+G156+G157+H157+I157+J157+K157+L157</f>
        <v>12</v>
      </c>
      <c r="S156" s="764">
        <v>89</v>
      </c>
      <c r="T156" s="1116" t="s">
        <v>19</v>
      </c>
      <c r="U156" s="1124">
        <v>303</v>
      </c>
      <c r="V156" s="764">
        <v>215</v>
      </c>
      <c r="W156" s="764">
        <f>V156*R156</f>
        <v>2580</v>
      </c>
      <c r="X156" s="1126">
        <v>7</v>
      </c>
      <c r="Y156" s="1122">
        <v>7.9</v>
      </c>
    </row>
    <row r="157" spans="1:25" hidden="1">
      <c r="A157" s="1154"/>
      <c r="B157" s="1119"/>
      <c r="C157" s="765"/>
      <c r="D157" s="126"/>
      <c r="E157" s="765"/>
      <c r="F157" s="91" t="s">
        <v>55</v>
      </c>
      <c r="G157" s="61">
        <v>1</v>
      </c>
      <c r="H157" s="61">
        <v>1</v>
      </c>
      <c r="I157" s="63">
        <v>1</v>
      </c>
      <c r="J157" s="61">
        <v>1</v>
      </c>
      <c r="K157" s="61">
        <v>1</v>
      </c>
      <c r="L157" s="61">
        <v>1</v>
      </c>
      <c r="M157" s="72"/>
      <c r="N157" s="72"/>
      <c r="O157" s="72"/>
      <c r="P157" s="72"/>
      <c r="Q157" s="72"/>
      <c r="R157" s="765"/>
      <c r="S157" s="765"/>
      <c r="T157" s="1138"/>
      <c r="U157" s="1125"/>
      <c r="V157" s="765"/>
      <c r="W157" s="765"/>
      <c r="X157" s="1127"/>
      <c r="Y157" s="1123"/>
    </row>
    <row r="158" spans="1:25" hidden="1">
      <c r="A158" s="124"/>
      <c r="B158" s="111"/>
      <c r="C158" s="77"/>
      <c r="D158" s="77"/>
      <c r="E158" s="77"/>
      <c r="F158" s="77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3"/>
      <c r="U158" s="74"/>
      <c r="V158" s="72"/>
      <c r="W158" s="72"/>
      <c r="X158" s="75"/>
      <c r="Y158" s="76"/>
    </row>
    <row r="159" spans="1:25" ht="13.5" hidden="1" thickBot="1">
      <c r="A159" s="78"/>
      <c r="B159" s="79"/>
      <c r="C159" s="80"/>
      <c r="D159" s="80"/>
      <c r="E159" s="80"/>
      <c r="F159" s="80"/>
      <c r="G159" s="79"/>
      <c r="H159" s="79"/>
      <c r="I159" s="79"/>
      <c r="J159" s="79"/>
      <c r="K159" s="79"/>
      <c r="L159" s="79"/>
      <c r="M159" s="79"/>
      <c r="N159" s="88"/>
      <c r="O159" s="79"/>
      <c r="P159" s="79"/>
      <c r="Q159" s="79"/>
      <c r="R159" s="79"/>
      <c r="S159" s="79"/>
      <c r="T159" s="79"/>
      <c r="U159" s="79"/>
      <c r="V159" s="88">
        <f>SUM(V156:V158)</f>
        <v>215</v>
      </c>
      <c r="W159" s="88">
        <f>SUM(W156:W158)</f>
        <v>2580</v>
      </c>
      <c r="X159" s="81">
        <f>SUM(X156:X158)</f>
        <v>7</v>
      </c>
      <c r="Y159" s="89">
        <f>SUM(Y156:Y158)</f>
        <v>7.9</v>
      </c>
    </row>
    <row r="160" spans="1:25" hidden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1:25" hidden="1">
      <c r="A161" s="82" t="s">
        <v>41</v>
      </c>
      <c r="B161" s="82"/>
      <c r="C161" s="90">
        <f>V159</f>
        <v>215</v>
      </c>
      <c r="D161" s="82" t="s">
        <v>44</v>
      </c>
      <c r="E161" s="130" t="s">
        <v>84</v>
      </c>
      <c r="F161" s="130" t="s">
        <v>9</v>
      </c>
      <c r="G161" s="1150" t="s">
        <v>82</v>
      </c>
      <c r="H161" s="1150"/>
      <c r="I161" s="1150"/>
      <c r="J161" s="1150"/>
      <c r="K161" s="1150"/>
      <c r="L161" s="1150"/>
      <c r="M161" s="133"/>
      <c r="N161" s="130" t="s">
        <v>83</v>
      </c>
      <c r="O161" s="1151" t="s">
        <v>51</v>
      </c>
      <c r="P161" s="1151"/>
      <c r="Q161" s="84"/>
      <c r="R161" s="84"/>
      <c r="S161" s="84"/>
      <c r="T161" s="84"/>
      <c r="U161" s="84"/>
      <c r="V161" s="84"/>
      <c r="W161" s="84"/>
      <c r="X161" s="82"/>
      <c r="Y161" s="82"/>
    </row>
    <row r="162" spans="1:25" hidden="1">
      <c r="A162" s="82" t="s">
        <v>42</v>
      </c>
      <c r="B162" s="82"/>
      <c r="C162" s="120">
        <f>W159</f>
        <v>2580</v>
      </c>
      <c r="D162" s="82" t="s">
        <v>15</v>
      </c>
      <c r="E162" s="128"/>
      <c r="F162" s="128"/>
      <c r="G162" s="72">
        <v>36</v>
      </c>
      <c r="H162" s="72">
        <v>38</v>
      </c>
      <c r="I162" s="72">
        <v>40</v>
      </c>
      <c r="J162" s="72">
        <v>42</v>
      </c>
      <c r="K162" s="72">
        <v>44</v>
      </c>
      <c r="L162" s="72">
        <v>46</v>
      </c>
      <c r="M162" s="61"/>
      <c r="N162" s="128"/>
      <c r="O162" s="1140"/>
      <c r="P162" s="1140"/>
      <c r="Q162" s="84"/>
      <c r="R162" s="84"/>
      <c r="S162" s="84"/>
      <c r="T162" s="84"/>
      <c r="U162" s="84"/>
      <c r="V162" s="84"/>
      <c r="W162" s="84"/>
      <c r="X162" s="82"/>
      <c r="Y162" s="82"/>
    </row>
    <row r="163" spans="1:25" hidden="1">
      <c r="A163" s="82" t="s">
        <v>21</v>
      </c>
      <c r="B163" s="82"/>
      <c r="C163" s="85">
        <v>1505</v>
      </c>
      <c r="D163" s="82" t="s">
        <v>22</v>
      </c>
      <c r="E163" s="759" t="s">
        <v>78</v>
      </c>
      <c r="F163" s="61" t="s">
        <v>54</v>
      </c>
      <c r="G163" s="61">
        <f>G156*V156</f>
        <v>215</v>
      </c>
      <c r="H163" s="61">
        <f>H156*V156</f>
        <v>215</v>
      </c>
      <c r="I163" s="61">
        <f>I156*V156</f>
        <v>215</v>
      </c>
      <c r="J163" s="61">
        <f>J156*V156</f>
        <v>215</v>
      </c>
      <c r="K163" s="61">
        <f>K156*V156</f>
        <v>215</v>
      </c>
      <c r="L163" s="61">
        <f>L156*V156</f>
        <v>215</v>
      </c>
      <c r="M163" s="61">
        <f>G163+H163+I163+J163+K163+L163</f>
        <v>1290</v>
      </c>
      <c r="N163" s="759">
        <f>M163+M164</f>
        <v>2580</v>
      </c>
      <c r="O163" s="759">
        <v>7</v>
      </c>
      <c r="P163" s="759"/>
      <c r="Q163" s="84"/>
      <c r="R163" s="84"/>
      <c r="S163" s="84"/>
      <c r="T163" s="84"/>
      <c r="U163" s="84"/>
      <c r="V163" s="84"/>
      <c r="W163" s="84"/>
      <c r="X163" s="82"/>
      <c r="Y163" s="82"/>
    </row>
    <row r="164" spans="1:25" hidden="1">
      <c r="A164" s="82" t="s">
        <v>23</v>
      </c>
      <c r="B164" s="82"/>
      <c r="C164" s="85">
        <v>1698.5</v>
      </c>
      <c r="D164" s="82" t="s">
        <v>22</v>
      </c>
      <c r="E164" s="759"/>
      <c r="F164" s="61" t="s">
        <v>55</v>
      </c>
      <c r="G164" s="61">
        <f>G157*V156</f>
        <v>215</v>
      </c>
      <c r="H164" s="61">
        <f>H157*V156</f>
        <v>215</v>
      </c>
      <c r="I164" s="61">
        <f>I157*V156</f>
        <v>215</v>
      </c>
      <c r="J164" s="61">
        <f>J157*V156</f>
        <v>215</v>
      </c>
      <c r="K164" s="61">
        <f>K157*V156</f>
        <v>215</v>
      </c>
      <c r="L164" s="61">
        <f>L157*V156</f>
        <v>215</v>
      </c>
      <c r="M164" s="61">
        <f>G164+H164+I164+J164+K164+L164</f>
        <v>1290</v>
      </c>
      <c r="N164" s="759"/>
      <c r="O164" s="759"/>
      <c r="P164" s="759"/>
      <c r="Q164" s="84"/>
      <c r="R164" s="84"/>
      <c r="S164" s="84"/>
      <c r="T164" s="84"/>
      <c r="U164" s="84"/>
      <c r="V164" s="84"/>
      <c r="W164" s="84"/>
      <c r="X164" s="82"/>
      <c r="Y164" s="82"/>
    </row>
    <row r="165" spans="1:25" hidden="1">
      <c r="A165" s="82" t="s">
        <v>43</v>
      </c>
      <c r="B165" s="82"/>
      <c r="C165" s="86">
        <v>6.74</v>
      </c>
      <c r="D165" s="82" t="s">
        <v>45</v>
      </c>
      <c r="E165" s="82"/>
      <c r="F165" s="82"/>
      <c r="G165" s="82"/>
      <c r="H165" s="82"/>
      <c r="I165" s="82"/>
      <c r="J165" s="82"/>
      <c r="K165" s="82"/>
      <c r="L165" s="83"/>
      <c r="M165" s="83"/>
      <c r="N165" s="83"/>
      <c r="O165" s="82"/>
      <c r="P165" s="84"/>
      <c r="Q165" s="84"/>
      <c r="R165" s="84"/>
      <c r="S165" s="84"/>
      <c r="T165" s="84"/>
      <c r="U165" s="84"/>
      <c r="V165" s="84"/>
      <c r="W165" s="84"/>
      <c r="X165" s="82"/>
      <c r="Y165" s="82"/>
    </row>
    <row r="166" spans="1:25">
      <c r="A166" s="82"/>
      <c r="B166" s="82"/>
      <c r="C166" s="86"/>
      <c r="D166" s="86"/>
      <c r="E166" s="86"/>
      <c r="F166" s="82"/>
      <c r="G166" s="82"/>
      <c r="H166" s="82"/>
      <c r="I166" s="82"/>
      <c r="J166" s="82"/>
      <c r="K166" s="82"/>
      <c r="L166" s="83"/>
      <c r="M166" s="83"/>
      <c r="N166" s="83"/>
      <c r="O166" s="82"/>
      <c r="P166" s="84"/>
      <c r="Q166" s="84"/>
      <c r="R166" s="84"/>
      <c r="S166" s="84"/>
      <c r="T166" s="84"/>
      <c r="U166" s="84"/>
      <c r="V166" s="84"/>
      <c r="W166" s="84"/>
      <c r="X166" s="82"/>
      <c r="Y166" s="82"/>
    </row>
    <row r="167" spans="1:25">
      <c r="A167" s="82"/>
      <c r="B167" s="82"/>
      <c r="C167" s="86"/>
      <c r="D167" s="86"/>
      <c r="E167" s="86"/>
      <c r="F167" s="82"/>
      <c r="G167" s="82"/>
      <c r="H167" s="82"/>
      <c r="I167" s="82"/>
      <c r="J167" s="82"/>
      <c r="K167" s="82"/>
      <c r="L167" s="83"/>
      <c r="M167" s="83"/>
      <c r="N167" s="83"/>
      <c r="O167" s="82"/>
      <c r="P167" s="84"/>
      <c r="Q167" s="84"/>
      <c r="R167" s="84"/>
      <c r="S167" s="84"/>
      <c r="T167" s="84"/>
      <c r="U167" s="84"/>
      <c r="V167" s="84"/>
      <c r="W167" s="84"/>
      <c r="X167" s="82"/>
      <c r="Y167" s="82"/>
    </row>
    <row r="168" spans="1:25">
      <c r="A168" s="82"/>
      <c r="B168" s="82"/>
      <c r="C168" s="86"/>
      <c r="D168" s="86"/>
      <c r="E168" s="86"/>
      <c r="F168" s="82"/>
      <c r="G168" s="82"/>
      <c r="H168" s="82"/>
      <c r="I168" s="82"/>
      <c r="J168" s="82"/>
      <c r="K168" s="82"/>
      <c r="L168" s="83"/>
      <c r="M168" s="83"/>
      <c r="N168" s="83"/>
      <c r="O168" s="82"/>
      <c r="P168" s="84"/>
      <c r="Q168" s="84"/>
      <c r="R168" s="84"/>
      <c r="S168" s="84"/>
      <c r="T168" s="84"/>
      <c r="U168" s="84"/>
      <c r="V168" s="84"/>
      <c r="W168" s="84"/>
      <c r="X168" s="82"/>
      <c r="Y168" s="82"/>
    </row>
  </sheetData>
  <mergeCells count="150">
    <mergeCell ref="A62:Y62"/>
    <mergeCell ref="O162:P162"/>
    <mergeCell ref="E163:E164"/>
    <mergeCell ref="N163:N164"/>
    <mergeCell ref="O163:P164"/>
    <mergeCell ref="C38:C39"/>
    <mergeCell ref="D38:D39"/>
    <mergeCell ref="E38:E39"/>
    <mergeCell ref="E55:E56"/>
    <mergeCell ref="C41:C42"/>
    <mergeCell ref="E41:E42"/>
    <mergeCell ref="Y38:Y39"/>
    <mergeCell ref="T41:T42"/>
    <mergeCell ref="U41:U42"/>
    <mergeCell ref="T38:T39"/>
    <mergeCell ref="V38:V39"/>
    <mergeCell ref="W38:W39"/>
    <mergeCell ref="E57:E58"/>
    <mergeCell ref="E49:E50"/>
    <mergeCell ref="E51:E52"/>
    <mergeCell ref="E53:E54"/>
    <mergeCell ref="N53:N54"/>
    <mergeCell ref="G161:L161"/>
    <mergeCell ref="O161:P161"/>
    <mergeCell ref="G47:L47"/>
    <mergeCell ref="G94:L94"/>
    <mergeCell ref="O94:P94"/>
    <mergeCell ref="O47:P47"/>
    <mergeCell ref="O48:P48"/>
    <mergeCell ref="O49:P50"/>
    <mergeCell ref="O51:P52"/>
    <mergeCell ref="O53:P54"/>
    <mergeCell ref="O55:P56"/>
    <mergeCell ref="N55:N56"/>
    <mergeCell ref="A64:W64"/>
    <mergeCell ref="N49:N50"/>
    <mergeCell ref="N51:N52"/>
    <mergeCell ref="N57:N58"/>
    <mergeCell ref="L68:N68"/>
    <mergeCell ref="P70:T70"/>
    <mergeCell ref="F87:F88"/>
    <mergeCell ref="G87:Q87"/>
    <mergeCell ref="S87:U88"/>
    <mergeCell ref="L65:N65"/>
    <mergeCell ref="L66:N66"/>
    <mergeCell ref="L67:N67"/>
    <mergeCell ref="O67:R67"/>
    <mergeCell ref="A89:A90"/>
    <mergeCell ref="O95:P95"/>
    <mergeCell ref="E96:E97"/>
    <mergeCell ref="N96:N97"/>
    <mergeCell ref="O96:P97"/>
    <mergeCell ref="O57:P58"/>
    <mergeCell ref="A60:Y60"/>
    <mergeCell ref="A61:Y61"/>
    <mergeCell ref="A1:Y1"/>
    <mergeCell ref="A2:Y2"/>
    <mergeCell ref="L7:N7"/>
    <mergeCell ref="L8:N8"/>
    <mergeCell ref="A3:Y3"/>
    <mergeCell ref="C32:C33"/>
    <mergeCell ref="P10:T10"/>
    <mergeCell ref="C29:C30"/>
    <mergeCell ref="R29:R30"/>
    <mergeCell ref="S29:S30"/>
    <mergeCell ref="E32:E33"/>
    <mergeCell ref="R32:R33"/>
    <mergeCell ref="S32:S33"/>
    <mergeCell ref="T29:T30"/>
    <mergeCell ref="D32:D33"/>
    <mergeCell ref="Y29:Y30"/>
    <mergeCell ref="T32:T33"/>
    <mergeCell ref="A4:W4"/>
    <mergeCell ref="S27:U28"/>
    <mergeCell ref="R41:R42"/>
    <mergeCell ref="S41:S42"/>
    <mergeCell ref="T35:T36"/>
    <mergeCell ref="U35:U36"/>
    <mergeCell ref="U38:U39"/>
    <mergeCell ref="R38:R39"/>
    <mergeCell ref="L5:N5"/>
    <mergeCell ref="F27:F28"/>
    <mergeCell ref="G27:Q27"/>
    <mergeCell ref="E29:E30"/>
    <mergeCell ref="W29:W30"/>
    <mergeCell ref="U32:U33"/>
    <mergeCell ref="V32:V33"/>
    <mergeCell ref="W32:W33"/>
    <mergeCell ref="U29:U30"/>
    <mergeCell ref="V29:V30"/>
    <mergeCell ref="L6:N6"/>
    <mergeCell ref="O7:R7"/>
    <mergeCell ref="X41:X42"/>
    <mergeCell ref="Y41:Y42"/>
    <mergeCell ref="A29:A44"/>
    <mergeCell ref="B29:B44"/>
    <mergeCell ref="D41:D42"/>
    <mergeCell ref="D29:D30"/>
    <mergeCell ref="V41:V42"/>
    <mergeCell ref="W41:W42"/>
    <mergeCell ref="V35:V36"/>
    <mergeCell ref="S38:S39"/>
    <mergeCell ref="X35:X36"/>
    <mergeCell ref="Y35:Y36"/>
    <mergeCell ref="C35:C36"/>
    <mergeCell ref="E35:E36"/>
    <mergeCell ref="R35:R36"/>
    <mergeCell ref="S35:S36"/>
    <mergeCell ref="W35:W36"/>
    <mergeCell ref="D35:D36"/>
    <mergeCell ref="X38:X39"/>
    <mergeCell ref="X29:X30"/>
    <mergeCell ref="X32:X33"/>
    <mergeCell ref="Y32:Y33"/>
    <mergeCell ref="B89:B90"/>
    <mergeCell ref="V89:V90"/>
    <mergeCell ref="W89:W90"/>
    <mergeCell ref="C89:C90"/>
    <mergeCell ref="E89:E90"/>
    <mergeCell ref="X89:X90"/>
    <mergeCell ref="Y89:Y90"/>
    <mergeCell ref="R89:R90"/>
    <mergeCell ref="S89:S90"/>
    <mergeCell ref="T89:T90"/>
    <mergeCell ref="U89:U90"/>
    <mergeCell ref="Y156:Y157"/>
    <mergeCell ref="X156:X157"/>
    <mergeCell ref="O134:R134"/>
    <mergeCell ref="R156:R157"/>
    <mergeCell ref="S156:S157"/>
    <mergeCell ref="B156:B157"/>
    <mergeCell ref="A156:A157"/>
    <mergeCell ref="T156:T157"/>
    <mergeCell ref="U156:U157"/>
    <mergeCell ref="V156:V157"/>
    <mergeCell ref="W156:W157"/>
    <mergeCell ref="C156:C157"/>
    <mergeCell ref="E156:E157"/>
    <mergeCell ref="F154:F155"/>
    <mergeCell ref="L135:N135"/>
    <mergeCell ref="P137:T137"/>
    <mergeCell ref="A127:Y127"/>
    <mergeCell ref="A128:Y128"/>
    <mergeCell ref="A129:Y129"/>
    <mergeCell ref="A131:W131"/>
    <mergeCell ref="G154:Q154"/>
    <mergeCell ref="S154:U155"/>
    <mergeCell ref="L132:N132"/>
    <mergeCell ref="L133:N133"/>
    <mergeCell ref="L134:N134"/>
  </mergeCells>
  <phoneticPr fontId="0" type="noConversion"/>
  <pageMargins left="0.55000000000000004" right="0.37" top="0.37" bottom="0.37" header="0.32" footer="0.34"/>
  <pageSetup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76"/>
  <sheetViews>
    <sheetView topLeftCell="A28" workbookViewId="0">
      <selection activeCell="C50" sqref="C50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9.7109375" customWidth="1"/>
    <col min="6" max="6" width="12" customWidth="1"/>
    <col min="7" max="9" width="8.140625" customWidth="1"/>
    <col min="10" max="10" width="7.85546875" customWidth="1"/>
    <col min="11" max="11" width="7.7109375" customWidth="1"/>
    <col min="12" max="12" width="7.5703125" customWidth="1"/>
    <col min="13" max="13" width="7.42578125" customWidth="1"/>
    <col min="14" max="14" width="8.28515625" customWidth="1"/>
    <col min="15" max="15" width="4.42578125" customWidth="1"/>
    <col min="16" max="17" width="3.7109375" customWidth="1"/>
    <col min="18" max="18" width="7.7109375" customWidth="1"/>
    <col min="19" max="19" width="5.85546875" customWidth="1"/>
    <col min="20" max="20" width="5.140625" customWidth="1"/>
    <col min="21" max="21" width="6.28515625" customWidth="1"/>
    <col min="22" max="22" width="8.28515625" customWidth="1"/>
    <col min="23" max="23" width="8.42578125" customWidth="1"/>
    <col min="24" max="24" width="8.85546875" customWidth="1"/>
    <col min="25" max="25" width="8.7109375" customWidth="1"/>
  </cols>
  <sheetData>
    <row r="1" spans="1:25" ht="26.25">
      <c r="A1" s="789" t="s">
        <v>92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93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2"/>
      <c r="Y4" s="2"/>
    </row>
    <row r="5" spans="1:25">
      <c r="A5" s="3" t="s">
        <v>0</v>
      </c>
      <c r="B5" s="4"/>
      <c r="C5" s="5"/>
      <c r="D5" s="5"/>
      <c r="E5" s="5"/>
      <c r="F5" s="5"/>
      <c r="G5" s="5"/>
      <c r="H5" s="5"/>
      <c r="I5" s="6"/>
      <c r="J5" s="6"/>
      <c r="K5" s="4"/>
      <c r="L5" s="793" t="s">
        <v>28</v>
      </c>
      <c r="M5" s="794"/>
      <c r="N5" s="794"/>
      <c r="O5" s="8" t="s">
        <v>86</v>
      </c>
      <c r="P5" s="5"/>
      <c r="Q5" s="7"/>
      <c r="R5" s="7"/>
      <c r="S5" s="7"/>
      <c r="T5" s="7" t="s">
        <v>71</v>
      </c>
      <c r="U5" s="7"/>
      <c r="V5" s="9"/>
      <c r="W5" s="3" t="s">
        <v>20</v>
      </c>
      <c r="X5" s="8"/>
      <c r="Y5" s="10"/>
    </row>
    <row r="6" spans="1:25">
      <c r="A6" s="11" t="s">
        <v>94</v>
      </c>
      <c r="B6" s="12"/>
      <c r="C6" s="12"/>
      <c r="D6" s="12"/>
      <c r="E6" s="12"/>
      <c r="F6" s="12"/>
      <c r="G6" s="12"/>
      <c r="H6" s="12"/>
      <c r="I6" s="13"/>
      <c r="J6" s="13"/>
      <c r="K6" s="14"/>
      <c r="L6" s="796" t="s">
        <v>2</v>
      </c>
      <c r="M6" s="797"/>
      <c r="N6" s="797"/>
      <c r="O6" s="18" t="s">
        <v>87</v>
      </c>
      <c r="P6" s="13"/>
      <c r="Q6" s="13"/>
      <c r="R6" s="13"/>
      <c r="S6" s="13"/>
      <c r="T6" s="15" t="s">
        <v>71</v>
      </c>
      <c r="U6" s="18"/>
      <c r="V6" s="19"/>
      <c r="W6" s="20"/>
      <c r="X6" s="18"/>
      <c r="Y6" s="19"/>
    </row>
    <row r="7" spans="1:25" ht="13.5" thickBot="1">
      <c r="A7" s="21" t="s">
        <v>93</v>
      </c>
      <c r="B7" s="22"/>
      <c r="C7" s="22"/>
      <c r="D7" s="22"/>
      <c r="E7" s="22"/>
      <c r="F7" s="22"/>
      <c r="G7" s="22"/>
      <c r="H7" s="22"/>
      <c r="I7" s="23"/>
      <c r="J7" s="23"/>
      <c r="K7" s="24"/>
      <c r="L7" s="791" t="s">
        <v>67</v>
      </c>
      <c r="M7" s="792"/>
      <c r="N7" s="792"/>
      <c r="O7" s="798" t="s">
        <v>69</v>
      </c>
      <c r="P7" s="792"/>
      <c r="Q7" s="792"/>
      <c r="R7" s="792"/>
      <c r="S7" s="27"/>
      <c r="T7" s="28" t="s">
        <v>70</v>
      </c>
      <c r="U7" s="26"/>
      <c r="V7" s="29"/>
      <c r="W7" s="30" t="s">
        <v>29</v>
      </c>
      <c r="X7" s="26" t="s">
        <v>96</v>
      </c>
      <c r="Y7" s="29"/>
    </row>
    <row r="8" spans="1:25">
      <c r="A8" s="31" t="s">
        <v>34</v>
      </c>
      <c r="B8" s="32"/>
      <c r="C8" s="32"/>
      <c r="D8" s="32"/>
      <c r="E8" s="32"/>
      <c r="F8" s="32"/>
      <c r="G8" s="32"/>
      <c r="H8" s="32"/>
      <c r="I8" s="33"/>
      <c r="J8" s="33"/>
      <c r="K8" s="34"/>
      <c r="L8" s="793" t="s">
        <v>36</v>
      </c>
      <c r="M8" s="794"/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>
      <c r="A9" s="37" t="s">
        <v>64</v>
      </c>
      <c r="B9" s="12"/>
      <c r="C9" s="12"/>
      <c r="D9" s="12"/>
      <c r="E9" s="12"/>
      <c r="F9" s="12"/>
      <c r="G9" s="12"/>
      <c r="H9" s="12"/>
      <c r="I9" s="17"/>
      <c r="J9" s="17"/>
      <c r="K9" s="14"/>
      <c r="L9" s="87"/>
      <c r="M9" s="14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>
      <c r="A10" s="37" t="s">
        <v>65</v>
      </c>
      <c r="B10" s="12"/>
      <c r="C10" s="12"/>
      <c r="D10" s="12"/>
      <c r="E10" s="12"/>
      <c r="F10" s="12"/>
      <c r="G10" s="12"/>
      <c r="H10" s="12"/>
      <c r="I10" s="17"/>
      <c r="J10" s="17"/>
      <c r="K10" s="14"/>
      <c r="L10" s="113" t="s">
        <v>38</v>
      </c>
      <c r="M10" s="35"/>
      <c r="N10" s="35"/>
      <c r="O10" s="44"/>
      <c r="P10" s="801"/>
      <c r="Q10" s="801"/>
      <c r="R10" s="801"/>
      <c r="S10" s="801"/>
      <c r="T10" s="801"/>
      <c r="U10" s="43"/>
      <c r="V10" s="43" t="s">
        <v>95</v>
      </c>
      <c r="W10" s="43"/>
      <c r="X10" s="43"/>
      <c r="Y10" s="121"/>
    </row>
    <row r="11" spans="1:25">
      <c r="A11" s="37" t="s">
        <v>66</v>
      </c>
      <c r="B11" s="38"/>
      <c r="C11" s="38"/>
      <c r="D11" s="38"/>
      <c r="E11" s="38"/>
      <c r="F11" s="39"/>
      <c r="G11" s="12"/>
      <c r="H11" s="15"/>
      <c r="I11" s="15"/>
      <c r="J11" s="17"/>
      <c r="K11" s="12"/>
      <c r="L11" s="114" t="s">
        <v>39</v>
      </c>
      <c r="M11" s="15"/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>
      <c r="A12" s="37" t="s">
        <v>63</v>
      </c>
      <c r="B12" s="38"/>
      <c r="C12" s="38"/>
      <c r="D12" s="38"/>
      <c r="E12" s="38"/>
      <c r="F12" s="38"/>
      <c r="G12" s="12"/>
      <c r="H12" s="15"/>
      <c r="I12" s="15"/>
      <c r="J12" s="17"/>
      <c r="K12" s="12"/>
      <c r="L12" s="114" t="s">
        <v>37</v>
      </c>
      <c r="M12" s="15"/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>
      <c r="A13" s="31" t="s">
        <v>35</v>
      </c>
      <c r="B13" s="42"/>
      <c r="C13" s="42"/>
      <c r="D13" s="42"/>
      <c r="E13" s="42"/>
      <c r="F13" s="42"/>
      <c r="G13" s="32"/>
      <c r="H13" s="43"/>
      <c r="I13" s="33"/>
      <c r="J13" s="33"/>
      <c r="K13" s="118"/>
      <c r="L13" s="18" t="s">
        <v>3</v>
      </c>
      <c r="M13" s="15"/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>
      <c r="A14" s="37" t="s">
        <v>62</v>
      </c>
      <c r="B14" s="38"/>
      <c r="C14" s="38"/>
      <c r="D14" s="38"/>
      <c r="E14" s="38"/>
      <c r="F14" s="39"/>
      <c r="G14" s="12"/>
      <c r="H14" s="15"/>
      <c r="I14" s="15"/>
      <c r="J14" s="17"/>
      <c r="K14" s="119"/>
      <c r="L14" s="18" t="s">
        <v>4</v>
      </c>
      <c r="M14" s="16"/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>
      <c r="A15" s="37" t="s">
        <v>63</v>
      </c>
      <c r="B15" s="38"/>
      <c r="C15" s="38"/>
      <c r="D15" s="38"/>
      <c r="E15" s="38"/>
      <c r="F15" s="38"/>
      <c r="G15" s="12"/>
      <c r="H15" s="15"/>
      <c r="I15" s="15"/>
      <c r="J15" s="17"/>
      <c r="K15" s="115"/>
      <c r="L15" s="18" t="s">
        <v>5</v>
      </c>
      <c r="M15" s="15"/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>
      <c r="A16" s="122"/>
      <c r="B16" s="41"/>
      <c r="C16" s="41"/>
      <c r="D16" s="41"/>
      <c r="E16" s="41"/>
      <c r="F16" s="41"/>
      <c r="G16" s="22"/>
      <c r="H16" s="25"/>
      <c r="I16" s="25"/>
      <c r="J16" s="23"/>
      <c r="K16" s="117"/>
      <c r="L16" s="116" t="s">
        <v>68</v>
      </c>
      <c r="M16" s="25"/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>
      <c r="A17" s="48"/>
      <c r="B17" s="49"/>
      <c r="C17" s="50"/>
      <c r="D17" s="50"/>
      <c r="E17" s="50"/>
      <c r="F17" s="51"/>
      <c r="G17" s="48" t="s">
        <v>81</v>
      </c>
      <c r="H17" s="49"/>
      <c r="I17" s="15"/>
      <c r="J17" s="12"/>
      <c r="K17" s="15"/>
      <c r="L17" s="12"/>
      <c r="M17" s="12"/>
      <c r="N17" s="12"/>
      <c r="O17" s="12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>
      <c r="A18" s="53"/>
      <c r="B18" s="49"/>
      <c r="C18" s="50"/>
      <c r="D18" s="50"/>
      <c r="E18" s="54"/>
      <c r="F18" s="55"/>
      <c r="G18" s="53" t="s">
        <v>79</v>
      </c>
      <c r="H18" s="49"/>
      <c r="I18" s="15"/>
      <c r="J18" s="12"/>
      <c r="K18" s="15"/>
      <c r="L18" s="12"/>
      <c r="M18" s="12"/>
      <c r="N18" s="12"/>
      <c r="O18" s="12"/>
      <c r="P18" s="12"/>
      <c r="Q18" s="52" t="s">
        <v>73</v>
      </c>
      <c r="R18" s="12"/>
      <c r="S18" s="12"/>
      <c r="T18" s="12"/>
      <c r="U18" s="15"/>
      <c r="V18" s="15"/>
      <c r="W18" s="15"/>
      <c r="X18" s="13"/>
      <c r="Y18" s="57"/>
    </row>
    <row r="19" spans="1:25">
      <c r="A19" s="53"/>
      <c r="B19" s="12"/>
      <c r="C19" s="54"/>
      <c r="D19" s="54"/>
      <c r="E19" s="12"/>
      <c r="F19" s="58"/>
      <c r="G19" s="53">
        <v>58892</v>
      </c>
      <c r="H19" s="12"/>
      <c r="I19" s="15"/>
      <c r="J19" s="15"/>
      <c r="K19" s="15"/>
      <c r="L19" s="15"/>
      <c r="M19" s="15"/>
      <c r="N19" s="15"/>
      <c r="O19" s="12"/>
      <c r="P19" s="12"/>
      <c r="Q19" s="59" t="s">
        <v>74</v>
      </c>
      <c r="R19" s="15"/>
      <c r="S19" s="15"/>
      <c r="T19" s="15"/>
      <c r="U19" s="15"/>
      <c r="V19" s="15"/>
      <c r="W19" s="15"/>
      <c r="X19" s="13"/>
      <c r="Y19" s="57"/>
    </row>
    <row r="20" spans="1:25">
      <c r="A20" s="53"/>
      <c r="B20" s="12"/>
      <c r="C20" s="54"/>
      <c r="D20" s="54"/>
      <c r="E20" s="12"/>
      <c r="F20" s="58"/>
      <c r="G20" s="53" t="s">
        <v>80</v>
      </c>
      <c r="H20" s="12"/>
      <c r="I20" s="54"/>
      <c r="J20" s="15"/>
      <c r="K20" s="15"/>
      <c r="L20" s="15"/>
      <c r="M20" s="15"/>
      <c r="N20" s="15"/>
      <c r="O20" s="12"/>
      <c r="P20" s="12"/>
      <c r="Q20" s="52" t="s">
        <v>75</v>
      </c>
      <c r="R20" s="12"/>
      <c r="S20" s="12"/>
      <c r="T20" s="15"/>
      <c r="U20" s="15"/>
      <c r="V20" s="15"/>
      <c r="W20" s="15"/>
      <c r="X20" s="13"/>
      <c r="Y20" s="57"/>
    </row>
    <row r="21" spans="1:25">
      <c r="A21" s="53"/>
      <c r="B21" s="12"/>
      <c r="C21" s="54"/>
      <c r="D21" s="54"/>
      <c r="E21" s="12"/>
      <c r="F21" s="58"/>
      <c r="G21" s="53" t="s">
        <v>24</v>
      </c>
      <c r="H21" s="60"/>
      <c r="I21" s="61">
        <v>36</v>
      </c>
      <c r="J21" s="61">
        <v>38</v>
      </c>
      <c r="K21" s="61">
        <v>40</v>
      </c>
      <c r="L21" s="61">
        <v>42</v>
      </c>
      <c r="M21" s="61">
        <v>44</v>
      </c>
      <c r="N21" s="61">
        <v>46</v>
      </c>
      <c r="O21" s="62"/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>
      <c r="A22" s="53"/>
      <c r="B22" s="12"/>
      <c r="C22" s="12"/>
      <c r="D22" s="12"/>
      <c r="E22" s="12"/>
      <c r="F22" s="58"/>
      <c r="G22" s="53" t="s">
        <v>54</v>
      </c>
      <c r="H22" s="60"/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2"/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>
      <c r="A23" s="53"/>
      <c r="B23" s="12"/>
      <c r="C23" s="12"/>
      <c r="D23" s="12"/>
      <c r="E23" s="12"/>
      <c r="F23" s="58"/>
      <c r="G23" s="53" t="s">
        <v>55</v>
      </c>
      <c r="H23" s="60"/>
      <c r="I23" s="61">
        <v>1</v>
      </c>
      <c r="J23" s="61">
        <v>1</v>
      </c>
      <c r="K23" s="63">
        <v>1</v>
      </c>
      <c r="L23" s="61">
        <v>1</v>
      </c>
      <c r="M23" s="61">
        <v>1</v>
      </c>
      <c r="N23" s="61">
        <v>1</v>
      </c>
      <c r="O23" s="63"/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>
      <c r="A24" s="53"/>
      <c r="B24" s="12"/>
      <c r="C24" s="12"/>
      <c r="D24" s="12"/>
      <c r="E24" s="12"/>
      <c r="F24" s="58"/>
      <c r="G24" s="53" t="s">
        <v>6</v>
      </c>
      <c r="H24" s="60" t="s">
        <v>1</v>
      </c>
      <c r="I24" s="64"/>
      <c r="J24" s="15" t="s">
        <v>17</v>
      </c>
      <c r="K24" s="15"/>
      <c r="L24" s="13"/>
      <c r="M24" s="13"/>
      <c r="N24" s="13"/>
      <c r="O24" s="15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>
      <c r="A25" s="53"/>
      <c r="B25" s="12"/>
      <c r="C25" s="12"/>
      <c r="D25" s="12"/>
      <c r="E25" s="12"/>
      <c r="F25" s="58"/>
      <c r="G25" s="40" t="s">
        <v>7</v>
      </c>
      <c r="H25" s="60" t="s">
        <v>1</v>
      </c>
      <c r="I25" s="65"/>
      <c r="J25" s="15" t="s">
        <v>17</v>
      </c>
      <c r="K25" s="15"/>
      <c r="L25" s="15"/>
      <c r="M25" s="15"/>
      <c r="N25" s="15"/>
      <c r="O25" s="12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>
      <c r="A26" s="53"/>
      <c r="B26" s="12"/>
      <c r="C26" s="12"/>
      <c r="D26" s="12"/>
      <c r="E26" s="12"/>
      <c r="F26" s="58"/>
      <c r="G26" s="40" t="s">
        <v>8</v>
      </c>
      <c r="H26" s="60" t="s">
        <v>1</v>
      </c>
      <c r="I26" s="66"/>
      <c r="J26" s="67"/>
      <c r="K26" s="15"/>
      <c r="L26" s="15"/>
      <c r="M26" s="15"/>
      <c r="N26" s="15"/>
      <c r="O26" s="12"/>
      <c r="P26" s="12"/>
      <c r="Q26" s="68"/>
      <c r="R26" s="25"/>
      <c r="S26" s="25"/>
      <c r="T26" s="25"/>
      <c r="U26" s="25"/>
      <c r="V26" s="25"/>
      <c r="W26" s="25"/>
      <c r="X26" s="69"/>
      <c r="Y26" s="70"/>
    </row>
    <row r="27" spans="1:25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75" t="s">
        <v>9</v>
      </c>
      <c r="G27" s="1076" t="s">
        <v>24</v>
      </c>
      <c r="H27" s="1076"/>
      <c r="I27" s="1076"/>
      <c r="J27" s="1076"/>
      <c r="K27" s="1076"/>
      <c r="L27" s="1076"/>
      <c r="M27" s="1076"/>
      <c r="N27" s="1076"/>
      <c r="O27" s="1076"/>
      <c r="P27" s="1076"/>
      <c r="Q27" s="1077"/>
      <c r="R27" s="102" t="s">
        <v>10</v>
      </c>
      <c r="S27" s="1096" t="s">
        <v>25</v>
      </c>
      <c r="T27" s="1096"/>
      <c r="U27" s="1096"/>
      <c r="V27" s="102" t="s">
        <v>11</v>
      </c>
      <c r="W27" s="102" t="s">
        <v>11</v>
      </c>
      <c r="X27" s="104" t="s">
        <v>16</v>
      </c>
      <c r="Y27" s="105" t="s">
        <v>18</v>
      </c>
    </row>
    <row r="28" spans="1:25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75"/>
      <c r="G28" s="72">
        <v>36</v>
      </c>
      <c r="H28" s="72">
        <v>38</v>
      </c>
      <c r="I28" s="72">
        <v>40</v>
      </c>
      <c r="J28" s="72">
        <v>42</v>
      </c>
      <c r="K28" s="72">
        <v>44</v>
      </c>
      <c r="L28" s="72">
        <v>46</v>
      </c>
      <c r="M28" s="108"/>
      <c r="N28" s="92"/>
      <c r="O28" s="92"/>
      <c r="P28" s="92"/>
      <c r="Q28" s="92"/>
      <c r="R28" s="103" t="s">
        <v>13</v>
      </c>
      <c r="S28" s="1097"/>
      <c r="T28" s="1097"/>
      <c r="U28" s="1097"/>
      <c r="V28" s="103" t="s">
        <v>14</v>
      </c>
      <c r="W28" s="103" t="s">
        <v>15</v>
      </c>
      <c r="X28" s="71" t="s">
        <v>17</v>
      </c>
      <c r="Y28" s="109" t="s">
        <v>17</v>
      </c>
    </row>
    <row r="29" spans="1:25">
      <c r="A29" s="1153">
        <v>306105</v>
      </c>
      <c r="B29" s="1118">
        <v>58892</v>
      </c>
      <c r="C29" s="764">
        <v>1</v>
      </c>
      <c r="D29" s="764" t="s">
        <v>56</v>
      </c>
      <c r="E29" s="764"/>
      <c r="F29" s="61" t="s">
        <v>54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3"/>
      <c r="N29" s="61"/>
      <c r="O29" s="61"/>
      <c r="P29" s="61"/>
      <c r="Q29" s="61"/>
      <c r="R29" s="764">
        <f>L29+K29+J29+I29+H29+G29+G30+H30+I30+J30+K30+L30</f>
        <v>12</v>
      </c>
      <c r="S29" s="764">
        <v>1</v>
      </c>
      <c r="T29" s="1116" t="s">
        <v>19</v>
      </c>
      <c r="U29" s="1124">
        <v>442</v>
      </c>
      <c r="V29" s="764">
        <v>442</v>
      </c>
      <c r="W29" s="764">
        <f>V29*R29</f>
        <v>5304</v>
      </c>
      <c r="X29" s="1126">
        <v>7</v>
      </c>
      <c r="Y29" s="1122">
        <v>7.9</v>
      </c>
    </row>
    <row r="30" spans="1:25">
      <c r="A30" s="1154"/>
      <c r="B30" s="1119"/>
      <c r="C30" s="765"/>
      <c r="D30" s="765"/>
      <c r="E30" s="765"/>
      <c r="F30" s="91" t="s">
        <v>55</v>
      </c>
      <c r="G30" s="61">
        <v>1</v>
      </c>
      <c r="H30" s="61">
        <v>1</v>
      </c>
      <c r="I30" s="63">
        <v>1</v>
      </c>
      <c r="J30" s="61">
        <v>1</v>
      </c>
      <c r="K30" s="61">
        <v>1</v>
      </c>
      <c r="L30" s="61">
        <v>1</v>
      </c>
      <c r="M30" s="72"/>
      <c r="N30" s="72"/>
      <c r="O30" s="72"/>
      <c r="P30" s="72"/>
      <c r="Q30" s="72"/>
      <c r="R30" s="765"/>
      <c r="S30" s="765"/>
      <c r="T30" s="1138"/>
      <c r="U30" s="1125"/>
      <c r="V30" s="765"/>
      <c r="W30" s="765"/>
      <c r="X30" s="1127"/>
      <c r="Y30" s="1123"/>
    </row>
    <row r="31" spans="1:25">
      <c r="A31" s="1154"/>
      <c r="B31" s="1119"/>
      <c r="C31" s="77"/>
      <c r="D31" s="77"/>
      <c r="E31" s="77"/>
      <c r="F31" s="77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2"/>
      <c r="W31" s="72"/>
      <c r="X31" s="75"/>
      <c r="Y31" s="76"/>
    </row>
    <row r="32" spans="1:25">
      <c r="A32" s="1154"/>
      <c r="B32" s="1119"/>
      <c r="C32" s="764">
        <v>2</v>
      </c>
      <c r="D32" s="764" t="s">
        <v>57</v>
      </c>
      <c r="E32" s="764"/>
      <c r="F32" s="61" t="s">
        <v>54</v>
      </c>
      <c r="G32" s="61">
        <v>1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3"/>
      <c r="N32" s="61"/>
      <c r="O32" s="61"/>
      <c r="P32" s="61"/>
      <c r="Q32" s="61"/>
      <c r="R32" s="764">
        <f>L32+K32+J32+I32+H32+G32+G33+H33+I33+J33+K33+L33</f>
        <v>12</v>
      </c>
      <c r="S32" s="764">
        <v>1</v>
      </c>
      <c r="T32" s="1116" t="s">
        <v>19</v>
      </c>
      <c r="U32" s="1124">
        <v>383</v>
      </c>
      <c r="V32" s="764">
        <f>U32</f>
        <v>383</v>
      </c>
      <c r="W32" s="764">
        <f>V32*R32</f>
        <v>4596</v>
      </c>
      <c r="X32" s="1126">
        <v>7</v>
      </c>
      <c r="Y32" s="1122">
        <v>7.9</v>
      </c>
    </row>
    <row r="33" spans="1:25">
      <c r="A33" s="1154"/>
      <c r="B33" s="1119"/>
      <c r="C33" s="765"/>
      <c r="D33" s="765"/>
      <c r="E33" s="765"/>
      <c r="F33" s="91" t="s">
        <v>55</v>
      </c>
      <c r="G33" s="61">
        <v>1</v>
      </c>
      <c r="H33" s="61">
        <v>1</v>
      </c>
      <c r="I33" s="63">
        <v>1</v>
      </c>
      <c r="J33" s="61">
        <v>1</v>
      </c>
      <c r="K33" s="61">
        <v>1</v>
      </c>
      <c r="L33" s="61">
        <v>1</v>
      </c>
      <c r="M33" s="72"/>
      <c r="N33" s="72"/>
      <c r="O33" s="72"/>
      <c r="P33" s="72"/>
      <c r="Q33" s="72"/>
      <c r="R33" s="765"/>
      <c r="S33" s="765"/>
      <c r="T33" s="1138"/>
      <c r="U33" s="1125"/>
      <c r="V33" s="765"/>
      <c r="W33" s="765"/>
      <c r="X33" s="1127"/>
      <c r="Y33" s="1123"/>
    </row>
    <row r="34" spans="1:25">
      <c r="A34" s="1154"/>
      <c r="B34" s="1119"/>
      <c r="C34" s="77"/>
      <c r="D34" s="77"/>
      <c r="E34" s="77"/>
      <c r="F34" s="7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4"/>
      <c r="V34" s="72"/>
      <c r="W34" s="72"/>
      <c r="X34" s="75"/>
      <c r="Y34" s="76"/>
    </row>
    <row r="35" spans="1:25">
      <c r="A35" s="1154"/>
      <c r="B35" s="1119"/>
      <c r="C35" s="764">
        <v>3</v>
      </c>
      <c r="D35" s="764" t="s">
        <v>58</v>
      </c>
      <c r="E35" s="764"/>
      <c r="F35" s="61" t="s">
        <v>54</v>
      </c>
      <c r="G35" s="61">
        <v>1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3"/>
      <c r="N35" s="61"/>
      <c r="O35" s="61"/>
      <c r="P35" s="61"/>
      <c r="Q35" s="61"/>
      <c r="R35" s="764">
        <f>L35+K35+J35+I35+H35+G35+G36+H36+I36+J36+K36+L36</f>
        <v>12</v>
      </c>
      <c r="S35" s="764">
        <v>1</v>
      </c>
      <c r="T35" s="1116" t="s">
        <v>19</v>
      </c>
      <c r="U35" s="1124">
        <v>158</v>
      </c>
      <c r="V35" s="764">
        <f>U35</f>
        <v>158</v>
      </c>
      <c r="W35" s="764">
        <f>V35*R35</f>
        <v>1896</v>
      </c>
      <c r="X35" s="1126">
        <v>7</v>
      </c>
      <c r="Y35" s="1122">
        <v>7.9</v>
      </c>
    </row>
    <row r="36" spans="1:25">
      <c r="A36" s="1154"/>
      <c r="B36" s="1119"/>
      <c r="C36" s="765"/>
      <c r="D36" s="765"/>
      <c r="E36" s="765"/>
      <c r="F36" s="91" t="s">
        <v>55</v>
      </c>
      <c r="G36" s="61">
        <v>1</v>
      </c>
      <c r="H36" s="61">
        <v>1</v>
      </c>
      <c r="I36" s="63">
        <v>1</v>
      </c>
      <c r="J36" s="61">
        <v>1</v>
      </c>
      <c r="K36" s="61">
        <v>1</v>
      </c>
      <c r="L36" s="61">
        <v>1</v>
      </c>
      <c r="M36" s="72"/>
      <c r="N36" s="72"/>
      <c r="O36" s="72"/>
      <c r="P36" s="72"/>
      <c r="Q36" s="72"/>
      <c r="R36" s="765"/>
      <c r="S36" s="765"/>
      <c r="T36" s="1138"/>
      <c r="U36" s="1125"/>
      <c r="V36" s="765"/>
      <c r="W36" s="765"/>
      <c r="X36" s="1127"/>
      <c r="Y36" s="1123"/>
    </row>
    <row r="37" spans="1:25">
      <c r="A37" s="1154"/>
      <c r="B37" s="1119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96"/>
      <c r="V37" s="94"/>
      <c r="W37" s="94"/>
      <c r="X37" s="97"/>
      <c r="Y37" s="98"/>
    </row>
    <row r="38" spans="1:25">
      <c r="A38" s="1154"/>
      <c r="B38" s="1119"/>
      <c r="C38" s="764">
        <v>3</v>
      </c>
      <c r="D38" s="764" t="s">
        <v>85</v>
      </c>
      <c r="E38" s="764"/>
      <c r="F38" s="61" t="s">
        <v>54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3"/>
      <c r="N38" s="61"/>
      <c r="O38" s="61"/>
      <c r="P38" s="61"/>
      <c r="Q38" s="61"/>
      <c r="R38" s="764">
        <f>L38+K38+J38+I38+H38+G38+G39+H39+I39+J39+K39+L39</f>
        <v>12</v>
      </c>
      <c r="S38" s="764">
        <v>159</v>
      </c>
      <c r="T38" s="1116" t="s">
        <v>19</v>
      </c>
      <c r="U38" s="1124">
        <v>250</v>
      </c>
      <c r="V38" s="764">
        <f>U38-U35</f>
        <v>92</v>
      </c>
      <c r="W38" s="764">
        <f>V38*R38</f>
        <v>1104</v>
      </c>
      <c r="X38" s="1126">
        <v>7</v>
      </c>
      <c r="Y38" s="1122">
        <v>7.9</v>
      </c>
    </row>
    <row r="39" spans="1:25">
      <c r="A39" s="1154"/>
      <c r="B39" s="1119"/>
      <c r="C39" s="765"/>
      <c r="D39" s="765"/>
      <c r="E39" s="765"/>
      <c r="F39" s="91" t="s">
        <v>55</v>
      </c>
      <c r="G39" s="61">
        <v>1</v>
      </c>
      <c r="H39" s="61">
        <v>1</v>
      </c>
      <c r="I39" s="63">
        <v>1</v>
      </c>
      <c r="J39" s="61">
        <v>1</v>
      </c>
      <c r="K39" s="61">
        <v>1</v>
      </c>
      <c r="L39" s="61">
        <v>1</v>
      </c>
      <c r="M39" s="72"/>
      <c r="N39" s="72"/>
      <c r="O39" s="72"/>
      <c r="P39" s="72"/>
      <c r="Q39" s="72"/>
      <c r="R39" s="765"/>
      <c r="S39" s="765"/>
      <c r="T39" s="1138"/>
      <c r="U39" s="1125"/>
      <c r="V39" s="765"/>
      <c r="W39" s="765"/>
      <c r="X39" s="1127"/>
      <c r="Y39" s="1123"/>
    </row>
    <row r="40" spans="1:25">
      <c r="A40" s="1154"/>
      <c r="B40" s="1119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6"/>
      <c r="V40" s="94"/>
      <c r="W40" s="94"/>
      <c r="X40" s="97"/>
      <c r="Y40" s="98"/>
    </row>
    <row r="41" spans="1:25">
      <c r="A41" s="1154"/>
      <c r="B41" s="1119"/>
      <c r="C41" s="764">
        <v>4</v>
      </c>
      <c r="D41" s="764" t="s">
        <v>59</v>
      </c>
      <c r="E41" s="764"/>
      <c r="F41" s="61" t="s">
        <v>54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3"/>
      <c r="N41" s="61"/>
      <c r="O41" s="61"/>
      <c r="P41" s="61"/>
      <c r="Q41" s="61"/>
      <c r="R41" s="764">
        <f>L41+K41+J41+I41+H41+G41+G42+H42+I42+J42+K42+L42</f>
        <v>12</v>
      </c>
      <c r="S41" s="764">
        <v>1</v>
      </c>
      <c r="T41" s="1116" t="s">
        <v>19</v>
      </c>
      <c r="U41" s="1124">
        <v>782</v>
      </c>
      <c r="V41" s="764">
        <f>U41</f>
        <v>782</v>
      </c>
      <c r="W41" s="764">
        <f>V41*R41</f>
        <v>9384</v>
      </c>
      <c r="X41" s="1126">
        <v>7</v>
      </c>
      <c r="Y41" s="1122">
        <v>7.9</v>
      </c>
    </row>
    <row r="42" spans="1:25">
      <c r="A42" s="1154"/>
      <c r="B42" s="1119"/>
      <c r="C42" s="765"/>
      <c r="D42" s="765"/>
      <c r="E42" s="765"/>
      <c r="F42" s="91" t="s">
        <v>55</v>
      </c>
      <c r="G42" s="61">
        <v>1</v>
      </c>
      <c r="H42" s="61">
        <v>1</v>
      </c>
      <c r="I42" s="63">
        <v>1</v>
      </c>
      <c r="J42" s="61">
        <v>1</v>
      </c>
      <c r="K42" s="61">
        <v>1</v>
      </c>
      <c r="L42" s="61">
        <v>1</v>
      </c>
      <c r="M42" s="72"/>
      <c r="N42" s="72"/>
      <c r="O42" s="72"/>
      <c r="P42" s="72"/>
      <c r="Q42" s="72"/>
      <c r="R42" s="765"/>
      <c r="S42" s="765"/>
      <c r="T42" s="1138"/>
      <c r="U42" s="1125"/>
      <c r="V42" s="765"/>
      <c r="W42" s="765"/>
      <c r="X42" s="1127"/>
      <c r="Y42" s="1123"/>
    </row>
    <row r="43" spans="1:25">
      <c r="A43" s="1154"/>
      <c r="B43" s="1119"/>
      <c r="C43" s="93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96"/>
      <c r="V43" s="94"/>
      <c r="W43" s="94"/>
      <c r="X43" s="97"/>
      <c r="Y43" s="98"/>
    </row>
    <row r="44" spans="1:25">
      <c r="A44" s="1154"/>
      <c r="B44" s="1119"/>
      <c r="C44" s="764">
        <v>4</v>
      </c>
      <c r="D44" s="764" t="s">
        <v>60</v>
      </c>
      <c r="E44" s="764"/>
      <c r="F44" s="61" t="s">
        <v>54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3"/>
      <c r="N44" s="61"/>
      <c r="O44" s="61"/>
      <c r="P44" s="61"/>
      <c r="Q44" s="61"/>
      <c r="R44" s="764">
        <f>L44+K44+J44+I44+H44+G44+G45+H45+I45+J45+K45+L45</f>
        <v>12</v>
      </c>
      <c r="S44" s="764">
        <v>783</v>
      </c>
      <c r="T44" s="1116" t="s">
        <v>19</v>
      </c>
      <c r="U44" s="1124">
        <v>882</v>
      </c>
      <c r="V44" s="764">
        <v>100</v>
      </c>
      <c r="W44" s="764">
        <f>V44*R44</f>
        <v>1200</v>
      </c>
      <c r="X44" s="1126">
        <v>7</v>
      </c>
      <c r="Y44" s="1122">
        <v>7.9</v>
      </c>
    </row>
    <row r="45" spans="1:25">
      <c r="A45" s="1154"/>
      <c r="B45" s="1119"/>
      <c r="C45" s="765"/>
      <c r="D45" s="765"/>
      <c r="E45" s="765"/>
      <c r="F45" s="91" t="s">
        <v>55</v>
      </c>
      <c r="G45" s="61">
        <v>1</v>
      </c>
      <c r="H45" s="61">
        <v>1</v>
      </c>
      <c r="I45" s="63">
        <v>1</v>
      </c>
      <c r="J45" s="61">
        <v>1</v>
      </c>
      <c r="K45" s="61">
        <v>1</v>
      </c>
      <c r="L45" s="61">
        <v>1</v>
      </c>
      <c r="M45" s="72"/>
      <c r="N45" s="72"/>
      <c r="O45" s="72"/>
      <c r="P45" s="72"/>
      <c r="Q45" s="72"/>
      <c r="R45" s="765"/>
      <c r="S45" s="765"/>
      <c r="T45" s="1138"/>
      <c r="U45" s="1125"/>
      <c r="V45" s="765"/>
      <c r="W45" s="765"/>
      <c r="X45" s="1127"/>
      <c r="Y45" s="1123"/>
    </row>
    <row r="46" spans="1:25">
      <c r="A46" s="1154"/>
      <c r="B46" s="1119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  <c r="U46" s="96"/>
      <c r="V46" s="94"/>
      <c r="W46" s="94"/>
      <c r="X46" s="97"/>
      <c r="Y46" s="98"/>
    </row>
    <row r="47" spans="1:25">
      <c r="A47" s="1154"/>
      <c r="B47" s="1119"/>
      <c r="C47" s="764">
        <v>7</v>
      </c>
      <c r="D47" s="764" t="s">
        <v>61</v>
      </c>
      <c r="E47" s="764"/>
      <c r="F47" s="61" t="s">
        <v>54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3"/>
      <c r="N47" s="61"/>
      <c r="O47" s="61"/>
      <c r="P47" s="61"/>
      <c r="Q47" s="61"/>
      <c r="R47" s="764">
        <f>L47+K47+J47+I47+H47+G47+G48+H48+I48+J48+K48+L48</f>
        <v>12</v>
      </c>
      <c r="S47" s="764">
        <v>1</v>
      </c>
      <c r="T47" s="1116" t="s">
        <v>19</v>
      </c>
      <c r="U47" s="1124">
        <v>88</v>
      </c>
      <c r="V47" s="764">
        <f>U47</f>
        <v>88</v>
      </c>
      <c r="W47" s="764">
        <f>V47*R47</f>
        <v>1056</v>
      </c>
      <c r="X47" s="1126">
        <v>7</v>
      </c>
      <c r="Y47" s="1122">
        <v>7.9</v>
      </c>
    </row>
    <row r="48" spans="1:25">
      <c r="A48" s="1154"/>
      <c r="B48" s="1152"/>
      <c r="C48" s="765"/>
      <c r="D48" s="765"/>
      <c r="E48" s="765"/>
      <c r="F48" s="91" t="s">
        <v>55</v>
      </c>
      <c r="G48" s="61">
        <v>1</v>
      </c>
      <c r="H48" s="61">
        <v>1</v>
      </c>
      <c r="I48" s="63">
        <v>1</v>
      </c>
      <c r="J48" s="61">
        <v>1</v>
      </c>
      <c r="K48" s="61">
        <v>1</v>
      </c>
      <c r="L48" s="61">
        <v>1</v>
      </c>
      <c r="M48" s="72"/>
      <c r="N48" s="72"/>
      <c r="O48" s="72"/>
      <c r="P48" s="72"/>
      <c r="Q48" s="72"/>
      <c r="R48" s="765"/>
      <c r="S48" s="765"/>
      <c r="T48" s="1138"/>
      <c r="U48" s="1125"/>
      <c r="V48" s="765"/>
      <c r="W48" s="765"/>
      <c r="X48" s="1127"/>
      <c r="Y48" s="1123"/>
    </row>
    <row r="49" spans="1:25" ht="13.5" thickBot="1">
      <c r="A49" s="78"/>
      <c r="B49" s="79"/>
      <c r="C49" s="80"/>
      <c r="D49" s="80"/>
      <c r="E49" s="80"/>
      <c r="F49" s="80"/>
      <c r="G49" s="79"/>
      <c r="H49" s="79"/>
      <c r="I49" s="79"/>
      <c r="J49" s="79"/>
      <c r="K49" s="79"/>
      <c r="L49" s="79"/>
      <c r="M49" s="79"/>
      <c r="N49" s="88"/>
      <c r="O49" s="79"/>
      <c r="P49" s="79"/>
      <c r="Q49" s="79"/>
      <c r="R49" s="79"/>
      <c r="S49" s="79"/>
      <c r="T49" s="79"/>
      <c r="U49" s="79"/>
      <c r="V49" s="88">
        <f>SUM(V29:V48)</f>
        <v>2045</v>
      </c>
      <c r="W49" s="88">
        <f>SUM(W29:W48)</f>
        <v>24540</v>
      </c>
      <c r="X49" s="81">
        <f>X33+X30</f>
        <v>0</v>
      </c>
      <c r="Y49" s="89">
        <f>Y33+Y30</f>
        <v>0</v>
      </c>
    </row>
    <row r="50" spans="1: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>
      <c r="A51" s="82" t="s">
        <v>41</v>
      </c>
      <c r="B51" s="82"/>
      <c r="C51" s="90">
        <f>V49</f>
        <v>2045</v>
      </c>
      <c r="D51" s="82" t="s">
        <v>44</v>
      </c>
      <c r="E51" s="130" t="s">
        <v>84</v>
      </c>
      <c r="F51" s="132" t="s">
        <v>9</v>
      </c>
      <c r="G51" s="1159" t="s">
        <v>82</v>
      </c>
      <c r="H51" s="1160"/>
      <c r="I51" s="1160"/>
      <c r="J51" s="1160"/>
      <c r="K51" s="1160"/>
      <c r="L51" s="1161"/>
      <c r="M51" s="131"/>
      <c r="N51" s="130" t="s">
        <v>83</v>
      </c>
      <c r="O51" s="1151" t="s">
        <v>51</v>
      </c>
      <c r="P51" s="1151"/>
      <c r="Q51" s="84"/>
      <c r="R51" s="84"/>
      <c r="S51" s="84"/>
      <c r="T51" s="84"/>
      <c r="U51" s="84"/>
      <c r="V51" s="84"/>
      <c r="W51" s="84"/>
      <c r="X51" s="82"/>
      <c r="Y51" s="82"/>
    </row>
    <row r="52" spans="1:25">
      <c r="A52" s="82" t="s">
        <v>42</v>
      </c>
      <c r="B52" s="82"/>
      <c r="C52" s="120">
        <f>W49</f>
        <v>24540</v>
      </c>
      <c r="D52" s="82" t="s">
        <v>15</v>
      </c>
      <c r="E52" s="128"/>
      <c r="F52" s="128"/>
      <c r="G52" s="72">
        <v>36</v>
      </c>
      <c r="H52" s="72">
        <v>38</v>
      </c>
      <c r="I52" s="72">
        <v>40</v>
      </c>
      <c r="J52" s="72">
        <v>42</v>
      </c>
      <c r="K52" s="72">
        <v>44</v>
      </c>
      <c r="L52" s="72">
        <v>46</v>
      </c>
      <c r="M52" s="129"/>
      <c r="N52" s="128"/>
      <c r="O52" s="1140"/>
      <c r="P52" s="1140"/>
      <c r="Q52" s="84"/>
      <c r="R52" s="84"/>
      <c r="S52" s="84"/>
      <c r="T52" s="84"/>
      <c r="U52" s="84"/>
      <c r="V52" s="84"/>
      <c r="W52" s="84"/>
      <c r="X52" s="82"/>
      <c r="Y52" s="82"/>
    </row>
    <row r="53" spans="1:25">
      <c r="A53" s="82" t="s">
        <v>21</v>
      </c>
      <c r="B53" s="82"/>
      <c r="C53" s="85">
        <v>14315</v>
      </c>
      <c r="D53" s="82" t="s">
        <v>22</v>
      </c>
      <c r="E53" s="759" t="s">
        <v>56</v>
      </c>
      <c r="F53" s="61" t="s">
        <v>54</v>
      </c>
      <c r="G53" s="61">
        <f>G29*V29</f>
        <v>442</v>
      </c>
      <c r="H53" s="61">
        <f>H29*V29</f>
        <v>442</v>
      </c>
      <c r="I53" s="61">
        <f>I29*V29</f>
        <v>442</v>
      </c>
      <c r="J53" s="61">
        <f>J29*V29</f>
        <v>442</v>
      </c>
      <c r="K53" s="61">
        <f>K29*V29</f>
        <v>442</v>
      </c>
      <c r="L53" s="61">
        <f>L29*V29</f>
        <v>442</v>
      </c>
      <c r="M53" s="129">
        <f t="shared" ref="M53:M66" si="0">G53+H53+I53+J53+K53+L53</f>
        <v>2652</v>
      </c>
      <c r="N53" s="764">
        <f>M53+M54</f>
        <v>5304</v>
      </c>
      <c r="O53" s="759">
        <v>1</v>
      </c>
      <c r="P53" s="759"/>
      <c r="Q53" s="84"/>
      <c r="R53" s="84"/>
      <c r="S53" s="84"/>
      <c r="T53" s="84"/>
      <c r="U53" s="84"/>
      <c r="V53" s="84"/>
      <c r="W53" s="84"/>
      <c r="X53" s="82"/>
      <c r="Y53" s="82"/>
    </row>
    <row r="54" spans="1:25">
      <c r="A54" s="82" t="s">
        <v>23</v>
      </c>
      <c r="B54" s="82"/>
      <c r="C54" s="85">
        <v>16155.5</v>
      </c>
      <c r="D54" s="82" t="s">
        <v>22</v>
      </c>
      <c r="E54" s="759"/>
      <c r="F54" s="61" t="s">
        <v>55</v>
      </c>
      <c r="G54" s="61">
        <f>G30*V29</f>
        <v>442</v>
      </c>
      <c r="H54" s="61">
        <f>H30*V29</f>
        <v>442</v>
      </c>
      <c r="I54" s="61">
        <f>I30*V29</f>
        <v>442</v>
      </c>
      <c r="J54" s="61">
        <f>J30*V29</f>
        <v>442</v>
      </c>
      <c r="K54" s="61">
        <f>K30*V29</f>
        <v>442</v>
      </c>
      <c r="L54" s="61">
        <f>L30*V29</f>
        <v>442</v>
      </c>
      <c r="M54" s="129">
        <f t="shared" si="0"/>
        <v>2652</v>
      </c>
      <c r="N54" s="766"/>
      <c r="O54" s="759"/>
      <c r="P54" s="759"/>
      <c r="Q54" s="84"/>
      <c r="R54" s="84"/>
      <c r="S54" s="84"/>
      <c r="T54" s="84"/>
      <c r="U54" s="84"/>
      <c r="V54" s="84"/>
      <c r="W54" s="84"/>
      <c r="X54" s="82"/>
      <c r="Y54" s="82"/>
    </row>
    <row r="55" spans="1:25">
      <c r="A55" s="82" t="s">
        <v>43</v>
      </c>
      <c r="B55" s="82"/>
      <c r="C55" s="86">
        <v>64.97</v>
      </c>
      <c r="D55" s="82" t="s">
        <v>45</v>
      </c>
      <c r="E55" s="759" t="s">
        <v>57</v>
      </c>
      <c r="F55" s="61" t="s">
        <v>54</v>
      </c>
      <c r="G55" s="61">
        <f>G32*V32</f>
        <v>383</v>
      </c>
      <c r="H55" s="61">
        <f>H32*V32</f>
        <v>383</v>
      </c>
      <c r="I55" s="61">
        <f>I32*V32</f>
        <v>383</v>
      </c>
      <c r="J55" s="61">
        <f>J32*V32</f>
        <v>383</v>
      </c>
      <c r="K55" s="61">
        <f>K32*V32</f>
        <v>383</v>
      </c>
      <c r="L55" s="61">
        <f>L32*V32</f>
        <v>383</v>
      </c>
      <c r="M55" s="129">
        <f t="shared" si="0"/>
        <v>2298</v>
      </c>
      <c r="N55" s="764">
        <f>M55+M56</f>
        <v>4596</v>
      </c>
      <c r="O55" s="759">
        <v>2</v>
      </c>
      <c r="P55" s="759"/>
      <c r="Q55" s="84"/>
      <c r="R55" s="84"/>
      <c r="S55" s="84"/>
      <c r="T55" s="84"/>
      <c r="U55" s="84"/>
      <c r="V55" s="84"/>
      <c r="W55" s="84"/>
      <c r="X55" s="82"/>
      <c r="Y55" s="82"/>
    </row>
    <row r="56" spans="1:25">
      <c r="A56" s="82"/>
      <c r="B56" s="82"/>
      <c r="C56" s="86"/>
      <c r="D56" s="86"/>
      <c r="E56" s="759"/>
      <c r="F56" s="61" t="s">
        <v>55</v>
      </c>
      <c r="G56" s="61">
        <f>G33*V32</f>
        <v>383</v>
      </c>
      <c r="H56" s="61">
        <f>H33*V32</f>
        <v>383</v>
      </c>
      <c r="I56" s="61">
        <f>I33*V32</f>
        <v>383</v>
      </c>
      <c r="J56" s="61">
        <f>J33*V32</f>
        <v>383</v>
      </c>
      <c r="K56" s="61">
        <f>K33*V32</f>
        <v>383</v>
      </c>
      <c r="L56" s="61">
        <f>L33*V32</f>
        <v>383</v>
      </c>
      <c r="M56" s="129">
        <f t="shared" si="0"/>
        <v>2298</v>
      </c>
      <c r="N56" s="766"/>
      <c r="O56" s="759"/>
      <c r="P56" s="759"/>
      <c r="Q56" s="84"/>
      <c r="R56" s="84"/>
      <c r="S56" s="84"/>
      <c r="T56" s="84"/>
      <c r="U56" s="84"/>
      <c r="V56" s="84"/>
      <c r="W56" s="84"/>
      <c r="X56" s="82"/>
      <c r="Y56" s="82"/>
    </row>
    <row r="57" spans="1:25">
      <c r="A57" s="82"/>
      <c r="B57" s="82"/>
      <c r="C57" s="86"/>
      <c r="D57" s="86"/>
      <c r="E57" s="759" t="s">
        <v>58</v>
      </c>
      <c r="F57" s="61" t="s">
        <v>54</v>
      </c>
      <c r="G57" s="61">
        <f>G35*V35</f>
        <v>158</v>
      </c>
      <c r="H57" s="61">
        <f>H35*V35</f>
        <v>158</v>
      </c>
      <c r="I57" s="61">
        <f>I35*V35</f>
        <v>158</v>
      </c>
      <c r="J57" s="61">
        <f>J35*V35</f>
        <v>158</v>
      </c>
      <c r="K57" s="61">
        <f>K35*V35</f>
        <v>158</v>
      </c>
      <c r="L57" s="61">
        <f>L35*V35</f>
        <v>158</v>
      </c>
      <c r="M57" s="129">
        <f t="shared" si="0"/>
        <v>948</v>
      </c>
      <c r="N57" s="764">
        <f>M57+M58</f>
        <v>1896</v>
      </c>
      <c r="O57" s="759">
        <v>3</v>
      </c>
      <c r="P57" s="759"/>
      <c r="Q57" s="84"/>
      <c r="R57" s="84"/>
      <c r="S57" s="84"/>
      <c r="T57" s="84"/>
      <c r="U57" s="84"/>
      <c r="V57" s="84"/>
      <c r="W57" s="84"/>
      <c r="X57" s="82"/>
      <c r="Y57" s="82"/>
    </row>
    <row r="58" spans="1:25">
      <c r="A58" s="82"/>
      <c r="B58" s="82"/>
      <c r="C58" s="86"/>
      <c r="D58" s="86"/>
      <c r="E58" s="759"/>
      <c r="F58" s="61" t="s">
        <v>55</v>
      </c>
      <c r="G58" s="61">
        <f>G36*V35</f>
        <v>158</v>
      </c>
      <c r="H58" s="61">
        <f>H36*V35</f>
        <v>158</v>
      </c>
      <c r="I58" s="61">
        <f>I36*V35</f>
        <v>158</v>
      </c>
      <c r="J58" s="61">
        <f>J36*V35</f>
        <v>158</v>
      </c>
      <c r="K58" s="61">
        <f>K36*V35</f>
        <v>158</v>
      </c>
      <c r="L58" s="61">
        <f>L36*V35</f>
        <v>158</v>
      </c>
      <c r="M58" s="129">
        <f t="shared" si="0"/>
        <v>948</v>
      </c>
      <c r="N58" s="766"/>
      <c r="O58" s="759"/>
      <c r="P58" s="759"/>
      <c r="Q58" s="84"/>
      <c r="R58" s="84"/>
      <c r="S58" s="84"/>
      <c r="T58" s="84"/>
      <c r="U58" s="84"/>
      <c r="V58" s="84"/>
      <c r="W58" s="84"/>
      <c r="X58" s="82"/>
      <c r="Y58" s="82"/>
    </row>
    <row r="59" spans="1:25">
      <c r="A59" s="82"/>
      <c r="B59" s="82"/>
      <c r="C59" s="86"/>
      <c r="D59" s="86"/>
      <c r="E59" s="759" t="s">
        <v>85</v>
      </c>
      <c r="F59" s="61" t="s">
        <v>54</v>
      </c>
      <c r="G59" s="61">
        <f>G38*V38</f>
        <v>92</v>
      </c>
      <c r="H59" s="61">
        <f>H38*V38</f>
        <v>92</v>
      </c>
      <c r="I59" s="61">
        <f>I38*V38</f>
        <v>92</v>
      </c>
      <c r="J59" s="61">
        <f>J38*V38</f>
        <v>92</v>
      </c>
      <c r="K59" s="61">
        <f>K38*V38</f>
        <v>92</v>
      </c>
      <c r="L59" s="61">
        <f>L38*V38</f>
        <v>92</v>
      </c>
      <c r="M59" s="129">
        <f t="shared" si="0"/>
        <v>552</v>
      </c>
      <c r="N59" s="764">
        <f>M59+M60</f>
        <v>1104</v>
      </c>
      <c r="O59" s="759"/>
      <c r="P59" s="759"/>
      <c r="Q59" s="84"/>
      <c r="R59" s="84"/>
      <c r="S59" s="84"/>
      <c r="T59" s="84"/>
      <c r="U59" s="84"/>
      <c r="V59" s="84"/>
      <c r="W59" s="84"/>
      <c r="X59" s="82"/>
      <c r="Y59" s="82"/>
    </row>
    <row r="60" spans="1:25">
      <c r="A60" s="82"/>
      <c r="B60" s="82"/>
      <c r="C60" s="86"/>
      <c r="D60" s="86"/>
      <c r="E60" s="759"/>
      <c r="F60" s="61" t="s">
        <v>55</v>
      </c>
      <c r="G60" s="61">
        <f>G39*V38</f>
        <v>92</v>
      </c>
      <c r="H60" s="61">
        <f>H39*V38</f>
        <v>92</v>
      </c>
      <c r="I60" s="61">
        <f>I39*V38</f>
        <v>92</v>
      </c>
      <c r="J60" s="61">
        <f>J39*V38</f>
        <v>92</v>
      </c>
      <c r="K60" s="61">
        <f>K39*V38</f>
        <v>92</v>
      </c>
      <c r="L60" s="61">
        <f>L39*V38</f>
        <v>92</v>
      </c>
      <c r="M60" s="129">
        <f t="shared" si="0"/>
        <v>552</v>
      </c>
      <c r="N60" s="766"/>
      <c r="O60" s="759"/>
      <c r="P60" s="759"/>
      <c r="Q60" s="84"/>
      <c r="R60" s="84"/>
      <c r="S60" s="84"/>
      <c r="T60" s="84"/>
      <c r="U60" s="84"/>
      <c r="V60" s="84"/>
      <c r="W60" s="84"/>
      <c r="X60" s="82"/>
      <c r="Y60" s="82"/>
    </row>
    <row r="61" spans="1:25">
      <c r="A61" s="82"/>
      <c r="B61" s="82"/>
      <c r="C61" s="86"/>
      <c r="D61" s="86"/>
      <c r="E61" s="759" t="s">
        <v>59</v>
      </c>
      <c r="F61" s="61" t="s">
        <v>54</v>
      </c>
      <c r="G61" s="61">
        <f>G41*V41</f>
        <v>782</v>
      </c>
      <c r="H61" s="61">
        <f>H41*V41</f>
        <v>782</v>
      </c>
      <c r="I61" s="61">
        <f>I41*V41</f>
        <v>782</v>
      </c>
      <c r="J61" s="61">
        <f>J41*V41</f>
        <v>782</v>
      </c>
      <c r="K61" s="61">
        <f>K41*V41</f>
        <v>782</v>
      </c>
      <c r="L61" s="61">
        <f>L41*V41</f>
        <v>782</v>
      </c>
      <c r="M61" s="129">
        <f t="shared" si="0"/>
        <v>4692</v>
      </c>
      <c r="N61" s="764">
        <f>M61+M62</f>
        <v>9384</v>
      </c>
      <c r="O61" s="1145">
        <v>4</v>
      </c>
      <c r="P61" s="1146"/>
      <c r="Q61" s="84"/>
      <c r="R61" s="84"/>
      <c r="S61" s="84"/>
      <c r="T61" s="84"/>
      <c r="U61" s="84"/>
      <c r="V61" s="84"/>
      <c r="W61" s="84"/>
      <c r="X61" s="82"/>
      <c r="Y61" s="82"/>
    </row>
    <row r="62" spans="1:25">
      <c r="A62" s="82"/>
      <c r="B62" s="82"/>
      <c r="C62" s="86"/>
      <c r="D62" s="86"/>
      <c r="E62" s="759"/>
      <c r="F62" s="61" t="s">
        <v>55</v>
      </c>
      <c r="G62" s="61">
        <f>G42*V41</f>
        <v>782</v>
      </c>
      <c r="H62" s="61">
        <f>H42*V41</f>
        <v>782</v>
      </c>
      <c r="I62" s="61">
        <f>I42*V41</f>
        <v>782</v>
      </c>
      <c r="J62" s="61">
        <f>J42*V41</f>
        <v>782</v>
      </c>
      <c r="K62" s="61">
        <f>K42*V41</f>
        <v>782</v>
      </c>
      <c r="L62" s="61">
        <f>L42*V41</f>
        <v>782</v>
      </c>
      <c r="M62" s="129">
        <f t="shared" si="0"/>
        <v>4692</v>
      </c>
      <c r="N62" s="766"/>
      <c r="O62" s="1167"/>
      <c r="P62" s="1168"/>
      <c r="Q62" s="84"/>
      <c r="R62" s="84"/>
      <c r="S62" s="84"/>
      <c r="T62" s="84"/>
      <c r="U62" s="84"/>
      <c r="V62" s="84"/>
      <c r="W62" s="84"/>
      <c r="X62" s="82"/>
      <c r="Y62" s="82"/>
    </row>
    <row r="63" spans="1:25">
      <c r="A63" s="82"/>
      <c r="B63" s="82"/>
      <c r="C63" s="86"/>
      <c r="D63" s="86"/>
      <c r="E63" s="759" t="s">
        <v>60</v>
      </c>
      <c r="F63" s="61" t="s">
        <v>54</v>
      </c>
      <c r="G63" s="61">
        <f>G44*V44</f>
        <v>100</v>
      </c>
      <c r="H63" s="61">
        <f>H44*V44</f>
        <v>100</v>
      </c>
      <c r="I63" s="61">
        <f>I44*V44</f>
        <v>100</v>
      </c>
      <c r="J63" s="61">
        <f>J44*V44</f>
        <v>100</v>
      </c>
      <c r="K63" s="61">
        <f>K44*V44</f>
        <v>100</v>
      </c>
      <c r="L63" s="61">
        <f>L44*V44</f>
        <v>100</v>
      </c>
      <c r="M63" s="129">
        <f t="shared" si="0"/>
        <v>600</v>
      </c>
      <c r="N63" s="764">
        <f>M63+M64</f>
        <v>1200</v>
      </c>
      <c r="O63" s="1167"/>
      <c r="P63" s="1168"/>
      <c r="Q63" s="84"/>
      <c r="R63" s="84"/>
      <c r="S63" s="84"/>
      <c r="T63" s="84"/>
      <c r="U63" s="84"/>
      <c r="V63" s="84"/>
      <c r="W63" s="84"/>
      <c r="X63" s="82"/>
      <c r="Y63" s="82"/>
    </row>
    <row r="64" spans="1:25">
      <c r="A64" s="82"/>
      <c r="B64" s="82"/>
      <c r="C64" s="86"/>
      <c r="D64" s="86"/>
      <c r="E64" s="759"/>
      <c r="F64" s="61" t="s">
        <v>55</v>
      </c>
      <c r="G64" s="61">
        <f>G44*V44</f>
        <v>100</v>
      </c>
      <c r="H64" s="61">
        <f>H45*V44</f>
        <v>100</v>
      </c>
      <c r="I64" s="61">
        <f>I45*V44</f>
        <v>100</v>
      </c>
      <c r="J64" s="61">
        <f>J45*V44</f>
        <v>100</v>
      </c>
      <c r="K64" s="61">
        <f>K45*V44</f>
        <v>100</v>
      </c>
      <c r="L64" s="61">
        <f>L45*V44</f>
        <v>100</v>
      </c>
      <c r="M64" s="129">
        <f t="shared" si="0"/>
        <v>600</v>
      </c>
      <c r="N64" s="766"/>
      <c r="O64" s="1147"/>
      <c r="P64" s="1148"/>
      <c r="Q64" s="84"/>
      <c r="R64" s="84"/>
      <c r="S64" s="84"/>
      <c r="T64" s="84"/>
      <c r="U64" s="84"/>
      <c r="V64" s="84"/>
      <c r="W64" s="84"/>
      <c r="X64" s="82"/>
      <c r="Y64" s="82"/>
    </row>
    <row r="65" spans="1:25">
      <c r="A65" s="82"/>
      <c r="B65" s="82"/>
      <c r="C65" s="86"/>
      <c r="D65" s="86"/>
      <c r="E65" s="759" t="s">
        <v>61</v>
      </c>
      <c r="F65" s="61" t="s">
        <v>54</v>
      </c>
      <c r="G65" s="61">
        <f>G47*V47</f>
        <v>88</v>
      </c>
      <c r="H65" s="61">
        <f>H47*V47</f>
        <v>88</v>
      </c>
      <c r="I65" s="61">
        <f>I47*V47</f>
        <v>88</v>
      </c>
      <c r="J65" s="61">
        <f>J47*V47</f>
        <v>88</v>
      </c>
      <c r="K65" s="61">
        <f>K47*V47</f>
        <v>88</v>
      </c>
      <c r="L65" s="61">
        <f>L47*V47</f>
        <v>88</v>
      </c>
      <c r="M65" s="129">
        <f t="shared" si="0"/>
        <v>528</v>
      </c>
      <c r="N65" s="764">
        <f>M65+M66</f>
        <v>1056</v>
      </c>
      <c r="O65" s="759">
        <v>7</v>
      </c>
      <c r="P65" s="759"/>
      <c r="Q65" s="84"/>
      <c r="R65" s="84"/>
      <c r="S65" s="84"/>
      <c r="T65" s="84"/>
      <c r="U65" s="84"/>
      <c r="V65" s="84"/>
      <c r="W65" s="84"/>
      <c r="X65" s="82"/>
      <c r="Y65" s="82"/>
    </row>
    <row r="66" spans="1:25">
      <c r="A66" s="82"/>
      <c r="B66" s="82"/>
      <c r="C66" s="86"/>
      <c r="D66" s="86"/>
      <c r="E66" s="759"/>
      <c r="F66" s="61" t="s">
        <v>55</v>
      </c>
      <c r="G66" s="61">
        <f>G48*V47</f>
        <v>88</v>
      </c>
      <c r="H66" s="61">
        <f>H48*V47</f>
        <v>88</v>
      </c>
      <c r="I66" s="61">
        <f>I48*V47</f>
        <v>88</v>
      </c>
      <c r="J66" s="61">
        <f>J48*V47</f>
        <v>88</v>
      </c>
      <c r="K66" s="61">
        <f>K48*V47</f>
        <v>88</v>
      </c>
      <c r="L66" s="61">
        <f>L48*V47</f>
        <v>88</v>
      </c>
      <c r="M66" s="129">
        <f t="shared" si="0"/>
        <v>528</v>
      </c>
      <c r="N66" s="766"/>
      <c r="O66" s="759"/>
      <c r="P66" s="759"/>
      <c r="Q66" s="84"/>
      <c r="R66" s="84"/>
      <c r="S66" s="84"/>
      <c r="T66" s="84"/>
      <c r="U66" s="84"/>
      <c r="V66" s="84"/>
      <c r="W66" s="84"/>
      <c r="X66" s="82"/>
      <c r="Y66" s="82"/>
    </row>
    <row r="67" spans="1:25">
      <c r="A67" s="82"/>
      <c r="B67" s="82"/>
      <c r="C67" s="86"/>
      <c r="D67" s="86"/>
      <c r="E67" s="86"/>
      <c r="F67" s="82"/>
      <c r="G67" s="82"/>
      <c r="H67" s="82"/>
      <c r="I67" s="82"/>
      <c r="J67" s="82"/>
      <c r="K67" s="82"/>
      <c r="L67" s="83"/>
      <c r="M67" s="83"/>
      <c r="N67" s="128"/>
      <c r="O67" s="82"/>
      <c r="P67" s="84"/>
      <c r="Q67" s="84"/>
      <c r="R67" s="84"/>
      <c r="S67" s="84"/>
      <c r="T67" s="84"/>
      <c r="U67" s="84"/>
      <c r="V67" s="84"/>
      <c r="W67" s="84"/>
      <c r="X67" s="82"/>
      <c r="Y67" s="82"/>
    </row>
    <row r="68" spans="1:25" ht="26.25">
      <c r="A68" s="789" t="s">
        <v>92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</row>
    <row r="69" spans="1:25">
      <c r="A69" s="790" t="s">
        <v>93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90"/>
    </row>
    <row r="70" spans="1:25">
      <c r="A70" s="795"/>
      <c r="B70" s="795"/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thickBot="1">
      <c r="A72" s="1149" t="s">
        <v>27</v>
      </c>
      <c r="B72" s="1149"/>
      <c r="C72" s="1149"/>
      <c r="D72" s="1149"/>
      <c r="E72" s="1149"/>
      <c r="F72" s="1149"/>
      <c r="G72" s="1149"/>
      <c r="H72" s="1149"/>
      <c r="I72" s="1149"/>
      <c r="J72" s="1149"/>
      <c r="K72" s="1149"/>
      <c r="L72" s="1149"/>
      <c r="M72" s="1149"/>
      <c r="N72" s="1149"/>
      <c r="O72" s="1149"/>
      <c r="P72" s="1149"/>
      <c r="Q72" s="1149"/>
      <c r="R72" s="1149"/>
      <c r="S72" s="1149"/>
      <c r="T72" s="1149"/>
      <c r="U72" s="1149"/>
      <c r="V72" s="1149"/>
      <c r="W72" s="1149"/>
      <c r="X72" s="2"/>
      <c r="Y72" s="2"/>
    </row>
    <row r="73" spans="1:25">
      <c r="A73" s="3" t="s">
        <v>0</v>
      </c>
      <c r="B73" s="4"/>
      <c r="C73" s="5"/>
      <c r="D73" s="5"/>
      <c r="E73" s="5"/>
      <c r="F73" s="5"/>
      <c r="G73" s="5"/>
      <c r="H73" s="5"/>
      <c r="I73" s="6"/>
      <c r="J73" s="6"/>
      <c r="K73" s="4"/>
      <c r="L73" s="793" t="s">
        <v>28</v>
      </c>
      <c r="M73" s="794"/>
      <c r="N73" s="794"/>
      <c r="O73" s="8" t="s">
        <v>88</v>
      </c>
      <c r="P73" s="5"/>
      <c r="Q73" s="7"/>
      <c r="R73" s="7"/>
      <c r="S73" s="7"/>
      <c r="T73" s="7" t="s">
        <v>71</v>
      </c>
      <c r="U73" s="7"/>
      <c r="V73" s="9"/>
      <c r="W73" s="3" t="s">
        <v>20</v>
      </c>
      <c r="X73" s="8"/>
      <c r="Y73" s="10"/>
    </row>
    <row r="74" spans="1:25">
      <c r="A74" s="11" t="s">
        <v>94</v>
      </c>
      <c r="B74" s="12"/>
      <c r="C74" s="12"/>
      <c r="D74" s="12"/>
      <c r="E74" s="12"/>
      <c r="F74" s="12"/>
      <c r="G74" s="12"/>
      <c r="H74" s="12"/>
      <c r="I74" s="13"/>
      <c r="J74" s="13"/>
      <c r="K74" s="14"/>
      <c r="L74" s="796" t="s">
        <v>2</v>
      </c>
      <c r="M74" s="797"/>
      <c r="N74" s="797"/>
      <c r="O74" s="18" t="s">
        <v>89</v>
      </c>
      <c r="P74" s="13"/>
      <c r="Q74" s="13"/>
      <c r="R74" s="13"/>
      <c r="S74" s="13"/>
      <c r="T74" s="15" t="s">
        <v>71</v>
      </c>
      <c r="U74" s="18"/>
      <c r="V74" s="19"/>
      <c r="W74" s="20"/>
      <c r="X74" s="18"/>
      <c r="Y74" s="19"/>
    </row>
    <row r="75" spans="1:25" ht="13.5" thickBot="1">
      <c r="A75" s="21" t="s">
        <v>93</v>
      </c>
      <c r="B75" s="22"/>
      <c r="C75" s="22"/>
      <c r="D75" s="22"/>
      <c r="E75" s="22"/>
      <c r="F75" s="22"/>
      <c r="G75" s="22"/>
      <c r="H75" s="22"/>
      <c r="I75" s="23"/>
      <c r="J75" s="23"/>
      <c r="K75" s="24"/>
      <c r="L75" s="791" t="s">
        <v>67</v>
      </c>
      <c r="M75" s="792"/>
      <c r="N75" s="792"/>
      <c r="O75" s="798" t="s">
        <v>69</v>
      </c>
      <c r="P75" s="792"/>
      <c r="Q75" s="792"/>
      <c r="R75" s="792"/>
      <c r="S75" s="27"/>
      <c r="T75" s="28" t="s">
        <v>70</v>
      </c>
      <c r="U75" s="26"/>
      <c r="V75" s="29"/>
      <c r="W75" s="30" t="s">
        <v>29</v>
      </c>
      <c r="X75" s="26"/>
      <c r="Y75" s="29"/>
    </row>
    <row r="76" spans="1:25">
      <c r="A76" s="31" t="s">
        <v>34</v>
      </c>
      <c r="B76" s="32"/>
      <c r="C76" s="32"/>
      <c r="D76" s="32"/>
      <c r="E76" s="32"/>
      <c r="F76" s="32"/>
      <c r="G76" s="32"/>
      <c r="H76" s="32"/>
      <c r="I76" s="33"/>
      <c r="J76" s="33"/>
      <c r="K76" s="34"/>
      <c r="L76" s="793" t="s">
        <v>36</v>
      </c>
      <c r="M76" s="794"/>
      <c r="N76" s="794"/>
      <c r="O76" s="5" t="s">
        <v>64</v>
      </c>
      <c r="P76" s="7"/>
      <c r="Q76" s="7"/>
      <c r="R76" s="7"/>
      <c r="S76" s="7"/>
      <c r="T76" s="7"/>
      <c r="U76" s="112"/>
      <c r="V76" s="112"/>
      <c r="W76" s="6"/>
      <c r="X76" s="6"/>
      <c r="Y76" s="9"/>
    </row>
    <row r="77" spans="1:25">
      <c r="A77" s="37" t="s">
        <v>64</v>
      </c>
      <c r="B77" s="12"/>
      <c r="C77" s="12"/>
      <c r="D77" s="12"/>
      <c r="E77" s="12"/>
      <c r="F77" s="12"/>
      <c r="G77" s="12"/>
      <c r="H77" s="12"/>
      <c r="I77" s="17"/>
      <c r="J77" s="17"/>
      <c r="K77" s="14"/>
      <c r="L77" s="87"/>
      <c r="M77" s="14"/>
      <c r="N77" s="14"/>
      <c r="O77" s="38" t="s">
        <v>65</v>
      </c>
      <c r="P77" s="15"/>
      <c r="Q77" s="15"/>
      <c r="R77" s="15"/>
      <c r="S77" s="15"/>
      <c r="T77" s="15"/>
      <c r="U77" s="36"/>
      <c r="V77" s="36"/>
      <c r="W77" s="13"/>
      <c r="X77" s="13"/>
      <c r="Y77" s="57"/>
    </row>
    <row r="78" spans="1:25">
      <c r="A78" s="37" t="s">
        <v>65</v>
      </c>
      <c r="B78" s="12"/>
      <c r="C78" s="12"/>
      <c r="D78" s="12"/>
      <c r="E78" s="12"/>
      <c r="F78" s="12"/>
      <c r="G78" s="12"/>
      <c r="H78" s="12"/>
      <c r="I78" s="17"/>
      <c r="J78" s="17"/>
      <c r="K78" s="14"/>
      <c r="L78" s="113" t="s">
        <v>38</v>
      </c>
      <c r="M78" s="35"/>
      <c r="N78" s="35"/>
      <c r="O78" s="44"/>
      <c r="P78" s="801"/>
      <c r="Q78" s="801"/>
      <c r="R78" s="801"/>
      <c r="S78" s="801"/>
      <c r="T78" s="801"/>
      <c r="U78" s="43"/>
      <c r="V78" s="43" t="s">
        <v>72</v>
      </c>
      <c r="W78" s="43"/>
      <c r="X78" s="43"/>
      <c r="Y78" s="121"/>
    </row>
    <row r="79" spans="1:25">
      <c r="A79" s="37" t="s">
        <v>66</v>
      </c>
      <c r="B79" s="38"/>
      <c r="C79" s="38"/>
      <c r="D79" s="38"/>
      <c r="E79" s="38"/>
      <c r="F79" s="39"/>
      <c r="G79" s="12"/>
      <c r="H79" s="15"/>
      <c r="I79" s="15"/>
      <c r="J79" s="17"/>
      <c r="K79" s="12"/>
      <c r="L79" s="114" t="s">
        <v>39</v>
      </c>
      <c r="M79" s="15"/>
      <c r="N79" s="15"/>
      <c r="O79" s="12"/>
      <c r="P79" s="15" t="s">
        <v>40</v>
      </c>
      <c r="Q79" s="18"/>
      <c r="R79" s="15"/>
      <c r="S79" s="15"/>
      <c r="T79" s="15"/>
      <c r="U79" s="15"/>
      <c r="V79" s="15"/>
      <c r="W79" s="46"/>
      <c r="X79" s="46"/>
      <c r="Y79" s="47"/>
    </row>
    <row r="80" spans="1:25">
      <c r="A80" s="37" t="s">
        <v>63</v>
      </c>
      <c r="B80" s="38"/>
      <c r="C80" s="38"/>
      <c r="D80" s="38"/>
      <c r="E80" s="38"/>
      <c r="F80" s="38"/>
      <c r="G80" s="12"/>
      <c r="H80" s="15"/>
      <c r="I80" s="15"/>
      <c r="J80" s="17"/>
      <c r="K80" s="12"/>
      <c r="L80" s="114" t="s">
        <v>37</v>
      </c>
      <c r="M80" s="15"/>
      <c r="N80" s="15"/>
      <c r="O80" s="15"/>
      <c r="P80" s="15" t="s">
        <v>30</v>
      </c>
      <c r="Q80" s="15"/>
      <c r="R80" s="18"/>
      <c r="S80" s="15"/>
      <c r="T80" s="15"/>
      <c r="U80" s="15"/>
      <c r="V80" s="15"/>
      <c r="W80" s="15"/>
      <c r="X80" s="13"/>
      <c r="Y80" s="57"/>
    </row>
    <row r="81" spans="1:25">
      <c r="A81" s="31" t="s">
        <v>35</v>
      </c>
      <c r="B81" s="42"/>
      <c r="C81" s="42"/>
      <c r="D81" s="42"/>
      <c r="E81" s="42"/>
      <c r="F81" s="42"/>
      <c r="G81" s="32"/>
      <c r="H81" s="43"/>
      <c r="I81" s="33"/>
      <c r="J81" s="33"/>
      <c r="K81" s="118"/>
      <c r="L81" s="18" t="s">
        <v>3</v>
      </c>
      <c r="M81" s="15"/>
      <c r="N81" s="15"/>
      <c r="O81" s="15"/>
      <c r="P81" s="15" t="s">
        <v>76</v>
      </c>
      <c r="Q81" s="15"/>
      <c r="R81" s="15"/>
      <c r="S81" s="15"/>
      <c r="T81" s="15"/>
      <c r="U81" s="15"/>
      <c r="V81" s="15"/>
      <c r="W81" s="18"/>
      <c r="X81" s="15"/>
      <c r="Y81" s="45"/>
    </row>
    <row r="82" spans="1:25">
      <c r="A82" s="37" t="s">
        <v>62</v>
      </c>
      <c r="B82" s="38"/>
      <c r="C82" s="38"/>
      <c r="D82" s="38"/>
      <c r="E82" s="38"/>
      <c r="F82" s="39"/>
      <c r="G82" s="12"/>
      <c r="H82" s="15"/>
      <c r="I82" s="15"/>
      <c r="J82" s="17"/>
      <c r="K82" s="119"/>
      <c r="L82" s="18" t="s">
        <v>4</v>
      </c>
      <c r="M82" s="16"/>
      <c r="N82" s="16"/>
      <c r="O82" s="18"/>
      <c r="P82" s="15"/>
      <c r="Q82" s="15"/>
      <c r="R82" s="15"/>
      <c r="S82" s="15"/>
      <c r="T82" s="15"/>
      <c r="U82" s="15"/>
      <c r="V82" s="15"/>
      <c r="W82" s="15"/>
      <c r="X82" s="15"/>
      <c r="Y82" s="45"/>
    </row>
    <row r="83" spans="1:25">
      <c r="A83" s="37" t="s">
        <v>63</v>
      </c>
      <c r="B83" s="38"/>
      <c r="C83" s="38"/>
      <c r="D83" s="38"/>
      <c r="E83" s="38"/>
      <c r="F83" s="38"/>
      <c r="G83" s="12"/>
      <c r="H83" s="15"/>
      <c r="I83" s="15"/>
      <c r="J83" s="17"/>
      <c r="K83" s="115"/>
      <c r="L83" s="18" t="s">
        <v>5</v>
      </c>
      <c r="M83" s="15"/>
      <c r="N83" s="15"/>
      <c r="O83" s="12"/>
      <c r="P83" s="15" t="s">
        <v>31</v>
      </c>
      <c r="Q83" s="18"/>
      <c r="R83" s="15"/>
      <c r="S83" s="15"/>
      <c r="T83" s="15"/>
      <c r="U83" s="15"/>
      <c r="V83" s="15"/>
      <c r="W83" s="15"/>
      <c r="X83" s="15"/>
      <c r="Y83" s="45"/>
    </row>
    <row r="84" spans="1:25">
      <c r="A84" s="122"/>
      <c r="B84" s="41"/>
      <c r="C84" s="41"/>
      <c r="D84" s="41"/>
      <c r="E84" s="41"/>
      <c r="F84" s="41"/>
      <c r="G84" s="22"/>
      <c r="H84" s="25"/>
      <c r="I84" s="25"/>
      <c r="J84" s="23"/>
      <c r="K84" s="117"/>
      <c r="L84" s="116" t="s">
        <v>68</v>
      </c>
      <c r="M84" s="25"/>
      <c r="N84" s="25"/>
      <c r="O84" s="22"/>
      <c r="P84" s="25"/>
      <c r="Q84" s="116"/>
      <c r="R84" s="25"/>
      <c r="S84" s="25"/>
      <c r="T84" s="25"/>
      <c r="U84" s="25"/>
      <c r="V84" s="25"/>
      <c r="W84" s="25"/>
      <c r="X84" s="25"/>
      <c r="Y84" s="123"/>
    </row>
    <row r="85" spans="1:25">
      <c r="A85" s="48"/>
      <c r="B85" s="49"/>
      <c r="C85" s="50"/>
      <c r="D85" s="50"/>
      <c r="E85" s="50"/>
      <c r="F85" s="51"/>
      <c r="G85" s="48" t="s">
        <v>81</v>
      </c>
      <c r="H85" s="49"/>
      <c r="I85" s="15"/>
      <c r="J85" s="12"/>
      <c r="K85" s="15"/>
      <c r="L85" s="12"/>
      <c r="M85" s="12"/>
      <c r="N85" s="12"/>
      <c r="O85" s="12"/>
      <c r="P85" s="12"/>
      <c r="Q85" s="56" t="s">
        <v>32</v>
      </c>
      <c r="R85" s="12"/>
      <c r="S85" s="12"/>
      <c r="T85" s="12"/>
      <c r="U85" s="15"/>
      <c r="V85" s="15"/>
      <c r="W85" s="15"/>
      <c r="X85" s="13"/>
      <c r="Y85" s="57"/>
    </row>
    <row r="86" spans="1:25">
      <c r="A86" s="53"/>
      <c r="B86" s="49"/>
      <c r="C86" s="50"/>
      <c r="D86" s="50"/>
      <c r="E86" s="54"/>
      <c r="F86" s="55"/>
      <c r="G86" s="53" t="s">
        <v>79</v>
      </c>
      <c r="H86" s="49"/>
      <c r="I86" s="15"/>
      <c r="J86" s="12"/>
      <c r="K86" s="15"/>
      <c r="L86" s="12"/>
      <c r="M86" s="12"/>
      <c r="N86" s="12"/>
      <c r="O86" s="12"/>
      <c r="P86" s="12"/>
      <c r="Q86" s="52" t="s">
        <v>73</v>
      </c>
      <c r="R86" s="12"/>
      <c r="S86" s="12"/>
      <c r="T86" s="12"/>
      <c r="U86" s="15"/>
      <c r="V86" s="15"/>
      <c r="W86" s="15"/>
      <c r="X86" s="13"/>
      <c r="Y86" s="57"/>
    </row>
    <row r="87" spans="1:25">
      <c r="A87" s="53"/>
      <c r="B87" s="12"/>
      <c r="C87" s="54"/>
      <c r="D87" s="54"/>
      <c r="E87" s="12"/>
      <c r="F87" s="58"/>
      <c r="G87" s="53">
        <v>58892</v>
      </c>
      <c r="H87" s="12"/>
      <c r="I87" s="15"/>
      <c r="J87" s="15"/>
      <c r="K87" s="15"/>
      <c r="L87" s="15"/>
      <c r="M87" s="15"/>
      <c r="N87" s="15"/>
      <c r="O87" s="12"/>
      <c r="P87" s="12"/>
      <c r="Q87" s="59" t="s">
        <v>74</v>
      </c>
      <c r="R87" s="15"/>
      <c r="S87" s="15"/>
      <c r="T87" s="15"/>
      <c r="U87" s="15"/>
      <c r="V87" s="15"/>
      <c r="W87" s="15"/>
      <c r="X87" s="13"/>
      <c r="Y87" s="57"/>
    </row>
    <row r="88" spans="1:25">
      <c r="A88" s="53"/>
      <c r="B88" s="12"/>
      <c r="C88" s="54"/>
      <c r="D88" s="54"/>
      <c r="E88" s="12"/>
      <c r="F88" s="58"/>
      <c r="G88" s="53" t="s">
        <v>80</v>
      </c>
      <c r="H88" s="12"/>
      <c r="I88" s="54"/>
      <c r="J88" s="15"/>
      <c r="K88" s="15"/>
      <c r="L88" s="15"/>
      <c r="M88" s="15"/>
      <c r="N88" s="15"/>
      <c r="O88" s="12"/>
      <c r="P88" s="12"/>
      <c r="Q88" s="52" t="s">
        <v>75</v>
      </c>
      <c r="R88" s="12"/>
      <c r="S88" s="12"/>
      <c r="T88" s="15"/>
      <c r="U88" s="15"/>
      <c r="V88" s="15"/>
      <c r="W88" s="15"/>
      <c r="X88" s="13"/>
      <c r="Y88" s="57"/>
    </row>
    <row r="89" spans="1:25">
      <c r="A89" s="53"/>
      <c r="B89" s="12"/>
      <c r="C89" s="54"/>
      <c r="D89" s="54"/>
      <c r="E89" s="12"/>
      <c r="F89" s="58"/>
      <c r="G89" s="53" t="s">
        <v>24</v>
      </c>
      <c r="H89" s="60"/>
      <c r="I89" s="61">
        <v>36</v>
      </c>
      <c r="J89" s="61">
        <v>38</v>
      </c>
      <c r="K89" s="61">
        <v>40</v>
      </c>
      <c r="L89" s="61">
        <v>42</v>
      </c>
      <c r="M89" s="61">
        <v>44</v>
      </c>
      <c r="N89" s="61">
        <v>46</v>
      </c>
      <c r="O89" s="62"/>
      <c r="P89" s="12"/>
      <c r="Q89" s="52"/>
      <c r="R89" s="12"/>
      <c r="S89" s="12"/>
      <c r="T89" s="12"/>
      <c r="U89" s="15"/>
      <c r="V89" s="15"/>
      <c r="W89" s="15"/>
      <c r="X89" s="13"/>
      <c r="Y89" s="57"/>
    </row>
    <row r="90" spans="1:25">
      <c r="A90" s="53"/>
      <c r="B90" s="12"/>
      <c r="C90" s="12"/>
      <c r="D90" s="12"/>
      <c r="E90" s="12"/>
      <c r="F90" s="58"/>
      <c r="G90" s="53" t="s">
        <v>54</v>
      </c>
      <c r="H90" s="60"/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2"/>
      <c r="P90" s="12"/>
      <c r="Q90" s="52"/>
      <c r="R90" s="12"/>
      <c r="S90" s="12"/>
      <c r="T90" s="12"/>
      <c r="U90" s="15"/>
      <c r="V90" s="15"/>
      <c r="W90" s="15"/>
      <c r="X90" s="13"/>
      <c r="Y90" s="57"/>
    </row>
    <row r="91" spans="1:25">
      <c r="A91" s="53"/>
      <c r="B91" s="12"/>
      <c r="C91" s="12"/>
      <c r="D91" s="12"/>
      <c r="E91" s="12"/>
      <c r="F91" s="58"/>
      <c r="G91" s="53" t="s">
        <v>55</v>
      </c>
      <c r="H91" s="60"/>
      <c r="I91" s="61">
        <v>1</v>
      </c>
      <c r="J91" s="61">
        <v>1</v>
      </c>
      <c r="K91" s="63">
        <v>1</v>
      </c>
      <c r="L91" s="61">
        <v>1</v>
      </c>
      <c r="M91" s="61">
        <v>1</v>
      </c>
      <c r="N91" s="61">
        <v>1</v>
      </c>
      <c r="O91" s="63"/>
      <c r="P91" s="12"/>
      <c r="Q91" s="52"/>
      <c r="R91" s="12"/>
      <c r="S91" s="12"/>
      <c r="T91" s="12"/>
      <c r="U91" s="15"/>
      <c r="V91" s="15"/>
      <c r="W91" s="15"/>
      <c r="X91" s="13"/>
      <c r="Y91" s="57"/>
    </row>
    <row r="92" spans="1:25">
      <c r="A92" s="53"/>
      <c r="B92" s="12"/>
      <c r="C92" s="12"/>
      <c r="D92" s="12"/>
      <c r="E92" s="12"/>
      <c r="F92" s="58"/>
      <c r="G92" s="53" t="s">
        <v>6</v>
      </c>
      <c r="H92" s="60" t="s">
        <v>1</v>
      </c>
      <c r="I92" s="64"/>
      <c r="J92" s="15" t="s">
        <v>17</v>
      </c>
      <c r="K92" s="15"/>
      <c r="L92" s="13"/>
      <c r="M92" s="13"/>
      <c r="N92" s="13"/>
      <c r="O92" s="15"/>
      <c r="P92" s="12"/>
      <c r="Q92" s="52"/>
      <c r="R92" s="12"/>
      <c r="S92" s="12"/>
      <c r="T92" s="12"/>
      <c r="U92" s="15"/>
      <c r="V92" s="15"/>
      <c r="W92" s="15"/>
      <c r="X92" s="13"/>
      <c r="Y92" s="57"/>
    </row>
    <row r="93" spans="1:25">
      <c r="A93" s="53"/>
      <c r="B93" s="12"/>
      <c r="C93" s="12"/>
      <c r="D93" s="12"/>
      <c r="E93" s="12"/>
      <c r="F93" s="58"/>
      <c r="G93" s="40" t="s">
        <v>7</v>
      </c>
      <c r="H93" s="60" t="s">
        <v>1</v>
      </c>
      <c r="I93" s="65"/>
      <c r="J93" s="15" t="s">
        <v>17</v>
      </c>
      <c r="K93" s="15"/>
      <c r="L93" s="15"/>
      <c r="M93" s="15"/>
      <c r="N93" s="15"/>
      <c r="O93" s="12"/>
      <c r="P93" s="12"/>
      <c r="Q93" s="52"/>
      <c r="R93" s="12"/>
      <c r="S93" s="12"/>
      <c r="T93" s="12"/>
      <c r="U93" s="15"/>
      <c r="V93" s="15"/>
      <c r="W93" s="15"/>
      <c r="X93" s="13"/>
      <c r="Y93" s="57"/>
    </row>
    <row r="94" spans="1:25">
      <c r="A94" s="53"/>
      <c r="B94" s="12"/>
      <c r="C94" s="12"/>
      <c r="D94" s="12"/>
      <c r="E94" s="12"/>
      <c r="F94" s="58"/>
      <c r="G94" s="40" t="s">
        <v>8</v>
      </c>
      <c r="H94" s="60" t="s">
        <v>1</v>
      </c>
      <c r="I94" s="66"/>
      <c r="J94" s="67"/>
      <c r="K94" s="15"/>
      <c r="L94" s="15"/>
      <c r="M94" s="15"/>
      <c r="N94" s="15"/>
      <c r="O94" s="12"/>
      <c r="P94" s="12"/>
      <c r="Q94" s="68"/>
      <c r="R94" s="25"/>
      <c r="S94" s="25"/>
      <c r="T94" s="25"/>
      <c r="U94" s="25"/>
      <c r="V94" s="25"/>
      <c r="W94" s="25"/>
      <c r="X94" s="69"/>
      <c r="Y94" s="70"/>
    </row>
    <row r="95" spans="1:25">
      <c r="A95" s="99" t="s">
        <v>48</v>
      </c>
      <c r="B95" s="100" t="s">
        <v>49</v>
      </c>
      <c r="C95" s="100" t="s">
        <v>50</v>
      </c>
      <c r="D95" s="113"/>
      <c r="E95" s="101" t="s">
        <v>52</v>
      </c>
      <c r="F95" s="1075" t="s">
        <v>9</v>
      </c>
      <c r="G95" s="1076" t="s">
        <v>24</v>
      </c>
      <c r="H95" s="1076"/>
      <c r="I95" s="1076"/>
      <c r="J95" s="1076"/>
      <c r="K95" s="1076"/>
      <c r="L95" s="1076"/>
      <c r="M95" s="1076"/>
      <c r="N95" s="1076"/>
      <c r="O95" s="1076"/>
      <c r="P95" s="1076"/>
      <c r="Q95" s="1077"/>
      <c r="R95" s="102" t="s">
        <v>10</v>
      </c>
      <c r="S95" s="1096" t="s">
        <v>25</v>
      </c>
      <c r="T95" s="1096"/>
      <c r="U95" s="1096"/>
      <c r="V95" s="102" t="s">
        <v>11</v>
      </c>
      <c r="W95" s="102" t="s">
        <v>11</v>
      </c>
      <c r="X95" s="104" t="s">
        <v>16</v>
      </c>
      <c r="Y95" s="105" t="s">
        <v>18</v>
      </c>
    </row>
    <row r="96" spans="1:25">
      <c r="A96" s="106" t="s">
        <v>12</v>
      </c>
      <c r="B96" s="107" t="s">
        <v>12</v>
      </c>
      <c r="C96" s="107" t="s">
        <v>51</v>
      </c>
      <c r="D96" s="127"/>
      <c r="E96" s="101" t="s">
        <v>53</v>
      </c>
      <c r="F96" s="1075"/>
      <c r="G96" s="72">
        <v>36</v>
      </c>
      <c r="H96" s="72">
        <v>38</v>
      </c>
      <c r="I96" s="72">
        <v>40</v>
      </c>
      <c r="J96" s="72">
        <v>42</v>
      </c>
      <c r="K96" s="72">
        <v>44</v>
      </c>
      <c r="L96" s="72">
        <v>46</v>
      </c>
      <c r="M96" s="108"/>
      <c r="N96" s="92"/>
      <c r="O96" s="92"/>
      <c r="P96" s="92"/>
      <c r="Q96" s="92"/>
      <c r="R96" s="103" t="s">
        <v>13</v>
      </c>
      <c r="S96" s="1097"/>
      <c r="T96" s="1097"/>
      <c r="U96" s="1097"/>
      <c r="V96" s="103" t="s">
        <v>14</v>
      </c>
      <c r="W96" s="103" t="s">
        <v>15</v>
      </c>
      <c r="X96" s="71" t="s">
        <v>17</v>
      </c>
      <c r="Y96" s="109" t="s">
        <v>17</v>
      </c>
    </row>
    <row r="97" spans="1:25">
      <c r="A97" s="1153">
        <v>306105</v>
      </c>
      <c r="B97" s="1118">
        <v>58892</v>
      </c>
      <c r="C97" s="764">
        <v>1</v>
      </c>
      <c r="D97" s="125"/>
      <c r="E97" s="764" t="s">
        <v>77</v>
      </c>
      <c r="F97" s="61" t="s">
        <v>54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3"/>
      <c r="N97" s="61"/>
      <c r="O97" s="61"/>
      <c r="P97" s="61"/>
      <c r="Q97" s="61"/>
      <c r="R97" s="764">
        <f>L97+K97+J97+I97+H97+G97+G98+H98+I98+J98+K98+L98</f>
        <v>12</v>
      </c>
      <c r="S97" s="764">
        <v>443</v>
      </c>
      <c r="T97" s="1116" t="s">
        <v>19</v>
      </c>
      <c r="U97" s="1124">
        <v>625</v>
      </c>
      <c r="V97" s="764">
        <v>183</v>
      </c>
      <c r="W97" s="764">
        <f>V97*R97</f>
        <v>2196</v>
      </c>
      <c r="X97" s="1126">
        <v>7</v>
      </c>
      <c r="Y97" s="1122">
        <v>7.9</v>
      </c>
    </row>
    <row r="98" spans="1:25">
      <c r="A98" s="1154"/>
      <c r="B98" s="1119"/>
      <c r="C98" s="765"/>
      <c r="D98" s="126"/>
      <c r="E98" s="765"/>
      <c r="F98" s="91" t="s">
        <v>55</v>
      </c>
      <c r="G98" s="61">
        <v>1</v>
      </c>
      <c r="H98" s="61">
        <v>1</v>
      </c>
      <c r="I98" s="63">
        <v>1</v>
      </c>
      <c r="J98" s="61">
        <v>1</v>
      </c>
      <c r="K98" s="61">
        <v>1</v>
      </c>
      <c r="L98" s="61">
        <v>1</v>
      </c>
      <c r="M98" s="72"/>
      <c r="N98" s="72"/>
      <c r="O98" s="72"/>
      <c r="P98" s="72"/>
      <c r="Q98" s="72"/>
      <c r="R98" s="765"/>
      <c r="S98" s="765"/>
      <c r="T98" s="1138"/>
      <c r="U98" s="1125"/>
      <c r="V98" s="765"/>
      <c r="W98" s="765"/>
      <c r="X98" s="1127"/>
      <c r="Y98" s="1123"/>
    </row>
    <row r="99" spans="1:25">
      <c r="A99" s="110"/>
      <c r="B99" s="111"/>
      <c r="C99" s="77"/>
      <c r="D99" s="77"/>
      <c r="E99" s="77"/>
      <c r="F99" s="77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74"/>
      <c r="V99" s="72"/>
      <c r="W99" s="72"/>
      <c r="X99" s="75"/>
      <c r="Y99" s="76"/>
    </row>
    <row r="100" spans="1:25" ht="13.5" thickBot="1">
      <c r="A100" s="78"/>
      <c r="B100" s="79"/>
      <c r="C100" s="80"/>
      <c r="D100" s="80"/>
      <c r="E100" s="80"/>
      <c r="F100" s="80"/>
      <c r="G100" s="79"/>
      <c r="H100" s="79"/>
      <c r="I100" s="79"/>
      <c r="J100" s="79"/>
      <c r="K100" s="79"/>
      <c r="L100" s="79"/>
      <c r="M100" s="79"/>
      <c r="N100" s="88"/>
      <c r="O100" s="79"/>
      <c r="P100" s="79"/>
      <c r="Q100" s="79"/>
      <c r="R100" s="79"/>
      <c r="S100" s="79"/>
      <c r="T100" s="79"/>
      <c r="U100" s="79"/>
      <c r="V100" s="88">
        <f>SUM(V97:V99)</f>
        <v>183</v>
      </c>
      <c r="W100" s="88">
        <f>SUM(W97:W99)</f>
        <v>2196</v>
      </c>
      <c r="X100" s="81"/>
      <c r="Y100" s="89"/>
    </row>
    <row r="101" spans="1: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1:25">
      <c r="A102" s="82" t="s">
        <v>41</v>
      </c>
      <c r="B102" s="82"/>
      <c r="C102" s="90">
        <f>V100</f>
        <v>183</v>
      </c>
      <c r="D102" s="82" t="s">
        <v>44</v>
      </c>
      <c r="E102" s="130" t="s">
        <v>84</v>
      </c>
      <c r="F102" s="130" t="s">
        <v>9</v>
      </c>
      <c r="G102" s="1150" t="s">
        <v>82</v>
      </c>
      <c r="H102" s="1150"/>
      <c r="I102" s="1150"/>
      <c r="J102" s="1150"/>
      <c r="K102" s="1150"/>
      <c r="L102" s="1150"/>
      <c r="M102" s="133"/>
      <c r="N102" s="130" t="s">
        <v>83</v>
      </c>
      <c r="O102" s="1151" t="s">
        <v>51</v>
      </c>
      <c r="P102" s="1151"/>
      <c r="Q102" s="84"/>
      <c r="R102" s="84"/>
      <c r="S102" s="84"/>
      <c r="T102" s="84"/>
      <c r="U102" s="84"/>
      <c r="V102" s="84"/>
      <c r="W102" s="84"/>
      <c r="X102" s="82"/>
      <c r="Y102" s="82"/>
    </row>
    <row r="103" spans="1:25">
      <c r="A103" s="82" t="s">
        <v>42</v>
      </c>
      <c r="B103" s="82"/>
      <c r="C103" s="120">
        <f>W100</f>
        <v>2196</v>
      </c>
      <c r="D103" s="82" t="s">
        <v>15</v>
      </c>
      <c r="E103" s="128"/>
      <c r="F103" s="128"/>
      <c r="G103" s="72">
        <v>36</v>
      </c>
      <c r="H103" s="72">
        <v>38</v>
      </c>
      <c r="I103" s="72">
        <v>40</v>
      </c>
      <c r="J103" s="72">
        <v>42</v>
      </c>
      <c r="K103" s="72">
        <v>44</v>
      </c>
      <c r="L103" s="72">
        <v>46</v>
      </c>
      <c r="M103" s="61"/>
      <c r="N103" s="128"/>
      <c r="O103" s="1140"/>
      <c r="P103" s="1140"/>
      <c r="Q103" s="84"/>
      <c r="R103" s="84"/>
      <c r="S103" s="84"/>
      <c r="T103" s="84"/>
      <c r="U103" s="84"/>
      <c r="V103" s="84"/>
      <c r="W103" s="84"/>
      <c r="X103" s="82"/>
      <c r="Y103" s="82"/>
    </row>
    <row r="104" spans="1:25">
      <c r="A104" s="82" t="s">
        <v>21</v>
      </c>
      <c r="B104" s="82"/>
      <c r="C104" s="85">
        <v>1281</v>
      </c>
      <c r="D104" s="82" t="s">
        <v>22</v>
      </c>
      <c r="E104" s="759" t="s">
        <v>77</v>
      </c>
      <c r="F104" s="61" t="s">
        <v>54</v>
      </c>
      <c r="G104" s="61">
        <f>G97*V97</f>
        <v>183</v>
      </c>
      <c r="H104" s="61">
        <f>H97*V97</f>
        <v>183</v>
      </c>
      <c r="I104" s="61">
        <f>I97*V97</f>
        <v>183</v>
      </c>
      <c r="J104" s="61">
        <f>J97*V97</f>
        <v>183</v>
      </c>
      <c r="K104" s="61">
        <f>K97*V97</f>
        <v>183</v>
      </c>
      <c r="L104" s="61">
        <f>L97*V97</f>
        <v>183</v>
      </c>
      <c r="M104" s="61">
        <f>G104+H104+I104+J104+K104+L104</f>
        <v>1098</v>
      </c>
      <c r="N104" s="759">
        <f>M104+M105</f>
        <v>2196</v>
      </c>
      <c r="O104" s="759">
        <v>1</v>
      </c>
      <c r="P104" s="759"/>
      <c r="Q104" s="84"/>
      <c r="R104" s="84"/>
      <c r="S104" s="84"/>
      <c r="T104" s="84"/>
      <c r="U104" s="84"/>
      <c r="V104" s="84"/>
      <c r="W104" s="84"/>
      <c r="X104" s="82"/>
      <c r="Y104" s="82"/>
    </row>
    <row r="105" spans="1:25">
      <c r="A105" s="82" t="s">
        <v>23</v>
      </c>
      <c r="B105" s="82"/>
      <c r="C105" s="85">
        <v>1445.7</v>
      </c>
      <c r="D105" s="82" t="s">
        <v>22</v>
      </c>
      <c r="E105" s="759"/>
      <c r="F105" s="61" t="s">
        <v>55</v>
      </c>
      <c r="G105" s="61">
        <f>G98*V97</f>
        <v>183</v>
      </c>
      <c r="H105" s="61">
        <f>H98*V97</f>
        <v>183</v>
      </c>
      <c r="I105" s="61">
        <f>I98*V97</f>
        <v>183</v>
      </c>
      <c r="J105" s="61">
        <f>J98*V97</f>
        <v>183</v>
      </c>
      <c r="K105" s="61">
        <f>K98*V97</f>
        <v>183</v>
      </c>
      <c r="L105" s="61">
        <f>L98*V97</f>
        <v>183</v>
      </c>
      <c r="M105" s="61">
        <f>G105+H105+I105+J105+K105+L105</f>
        <v>1098</v>
      </c>
      <c r="N105" s="759"/>
      <c r="O105" s="759"/>
      <c r="P105" s="759"/>
      <c r="Q105" s="84"/>
      <c r="R105" s="84"/>
      <c r="S105" s="84"/>
      <c r="T105" s="84"/>
      <c r="U105" s="84"/>
      <c r="V105" s="84"/>
      <c r="W105" s="84"/>
      <c r="X105" s="82"/>
      <c r="Y105" s="82"/>
    </row>
    <row r="106" spans="1:25">
      <c r="A106" s="82" t="s">
        <v>43</v>
      </c>
      <c r="B106" s="82"/>
      <c r="C106" s="86">
        <v>5.73</v>
      </c>
      <c r="D106" s="82" t="s">
        <v>45</v>
      </c>
      <c r="E106" s="82"/>
      <c r="F106" s="82"/>
      <c r="G106" s="82"/>
      <c r="H106" s="82"/>
      <c r="I106" s="82"/>
      <c r="J106" s="82"/>
      <c r="K106" s="82"/>
      <c r="L106" s="83"/>
      <c r="M106" s="83"/>
      <c r="N106" s="83"/>
      <c r="O106" s="82"/>
      <c r="P106" s="84"/>
      <c r="Q106" s="84"/>
      <c r="R106" s="84"/>
      <c r="S106" s="84"/>
      <c r="T106" s="84"/>
      <c r="U106" s="84"/>
      <c r="V106" s="84"/>
      <c r="W106" s="84"/>
      <c r="X106" s="82"/>
      <c r="Y106" s="82"/>
    </row>
    <row r="107" spans="1:25">
      <c r="A107" s="82"/>
      <c r="B107" s="82"/>
      <c r="C107" s="86"/>
      <c r="D107" s="86"/>
      <c r="E107" s="86"/>
      <c r="F107" s="82"/>
      <c r="G107" s="82"/>
      <c r="H107" s="82"/>
      <c r="I107" s="82"/>
      <c r="J107" s="82"/>
      <c r="K107" s="82"/>
      <c r="L107" s="83"/>
      <c r="M107" s="83"/>
      <c r="N107" s="83"/>
      <c r="O107" s="82"/>
      <c r="P107" s="84"/>
      <c r="Q107" s="84"/>
      <c r="R107" s="84"/>
      <c r="S107" s="84"/>
      <c r="T107" s="84"/>
      <c r="U107" s="84"/>
      <c r="V107" s="84"/>
      <c r="W107" s="84"/>
      <c r="X107" s="82"/>
      <c r="Y107" s="82"/>
    </row>
    <row r="108" spans="1:25">
      <c r="A108" s="82"/>
      <c r="B108" s="82"/>
      <c r="C108" s="86"/>
      <c r="D108" s="86"/>
      <c r="E108" s="86"/>
      <c r="F108" s="82"/>
      <c r="G108" s="82"/>
      <c r="H108" s="82"/>
      <c r="I108" s="82"/>
      <c r="J108" s="82"/>
      <c r="K108" s="82"/>
      <c r="L108" s="83"/>
      <c r="M108" s="83"/>
      <c r="N108" s="83"/>
      <c r="O108" s="82"/>
      <c r="P108" s="84"/>
      <c r="Q108" s="84"/>
      <c r="R108" s="84"/>
      <c r="S108" s="84"/>
      <c r="T108" s="84"/>
      <c r="U108" s="84"/>
      <c r="V108" s="84"/>
      <c r="W108" s="84"/>
      <c r="X108" s="82"/>
      <c r="Y108" s="82"/>
    </row>
    <row r="109" spans="1:25">
      <c r="A109" s="82"/>
      <c r="B109" s="82"/>
      <c r="C109" s="86"/>
      <c r="D109" s="86"/>
      <c r="E109" s="86"/>
      <c r="F109" s="82"/>
      <c r="G109" s="82"/>
      <c r="H109" s="82"/>
      <c r="I109" s="82"/>
      <c r="J109" s="82"/>
      <c r="K109" s="82"/>
      <c r="L109" s="83"/>
      <c r="M109" s="83"/>
      <c r="N109" s="83"/>
      <c r="O109" s="82"/>
      <c r="P109" s="84"/>
      <c r="Q109" s="84"/>
      <c r="R109" s="84"/>
      <c r="S109" s="84"/>
      <c r="T109" s="84"/>
      <c r="U109" s="84"/>
      <c r="V109" s="84"/>
      <c r="W109" s="84"/>
      <c r="X109" s="82"/>
      <c r="Y109" s="82"/>
    </row>
    <row r="135" spans="1:25" ht="26.25">
      <c r="A135" s="789" t="s">
        <v>92</v>
      </c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</row>
    <row r="136" spans="1:25">
      <c r="A136" s="790" t="s">
        <v>93</v>
      </c>
      <c r="B136" s="790"/>
      <c r="C136" s="790"/>
      <c r="D136" s="790"/>
      <c r="E136" s="790"/>
      <c r="F136" s="790"/>
      <c r="G136" s="790"/>
      <c r="H136" s="790"/>
      <c r="I136" s="790"/>
      <c r="J136" s="790"/>
      <c r="K136" s="790"/>
      <c r="L136" s="790"/>
      <c r="M136" s="790"/>
      <c r="N136" s="790"/>
      <c r="O136" s="790"/>
      <c r="P136" s="790"/>
      <c r="Q136" s="790"/>
      <c r="R136" s="790"/>
      <c r="S136" s="790"/>
      <c r="T136" s="790"/>
      <c r="U136" s="790"/>
      <c r="V136" s="790"/>
      <c r="W136" s="790"/>
      <c r="X136" s="790"/>
      <c r="Y136" s="790"/>
    </row>
    <row r="137" spans="1:25">
      <c r="A137" s="795"/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thickBot="1">
      <c r="A139" s="1149" t="s">
        <v>27</v>
      </c>
      <c r="B139" s="1149"/>
      <c r="C139" s="1149"/>
      <c r="D139" s="1149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9"/>
      <c r="O139" s="1149"/>
      <c r="P139" s="1149"/>
      <c r="Q139" s="1149"/>
      <c r="R139" s="1149"/>
      <c r="S139" s="1149"/>
      <c r="T139" s="1149"/>
      <c r="U139" s="1149"/>
      <c r="V139" s="1149"/>
      <c r="W139" s="1149"/>
      <c r="X139" s="2"/>
      <c r="Y139" s="2"/>
    </row>
    <row r="140" spans="1:25">
      <c r="A140" s="3" t="s">
        <v>0</v>
      </c>
      <c r="B140" s="4"/>
      <c r="C140" s="5"/>
      <c r="D140" s="5"/>
      <c r="E140" s="5"/>
      <c r="F140" s="5"/>
      <c r="G140" s="5"/>
      <c r="H140" s="5"/>
      <c r="I140" s="6"/>
      <c r="J140" s="6"/>
      <c r="K140" s="4"/>
      <c r="L140" s="793" t="s">
        <v>28</v>
      </c>
      <c r="M140" s="794"/>
      <c r="N140" s="794"/>
      <c r="O140" s="8" t="s">
        <v>90</v>
      </c>
      <c r="P140" s="5"/>
      <c r="Q140" s="7"/>
      <c r="R140" s="7"/>
      <c r="S140" s="7"/>
      <c r="T140" s="7" t="s">
        <v>71</v>
      </c>
      <c r="U140" s="7"/>
      <c r="V140" s="9"/>
      <c r="W140" s="3" t="s">
        <v>20</v>
      </c>
      <c r="X140" s="8"/>
      <c r="Y140" s="10"/>
    </row>
    <row r="141" spans="1:25">
      <c r="A141" s="11" t="s">
        <v>94</v>
      </c>
      <c r="B141" s="12"/>
      <c r="C141" s="12"/>
      <c r="D141" s="12"/>
      <c r="E141" s="12"/>
      <c r="F141" s="12"/>
      <c r="G141" s="12"/>
      <c r="H141" s="12"/>
      <c r="I141" s="13"/>
      <c r="J141" s="13"/>
      <c r="K141" s="14"/>
      <c r="L141" s="796" t="s">
        <v>2</v>
      </c>
      <c r="M141" s="797"/>
      <c r="N141" s="797"/>
      <c r="O141" s="18" t="s">
        <v>91</v>
      </c>
      <c r="P141" s="13"/>
      <c r="Q141" s="13"/>
      <c r="R141" s="13"/>
      <c r="S141" s="13"/>
      <c r="T141" s="15" t="s">
        <v>71</v>
      </c>
      <c r="U141" s="18"/>
      <c r="V141" s="19"/>
      <c r="W141" s="20"/>
      <c r="X141" s="18"/>
      <c r="Y141" s="19"/>
    </row>
    <row r="142" spans="1:25" ht="13.5" thickBot="1">
      <c r="A142" s="21" t="s">
        <v>93</v>
      </c>
      <c r="B142" s="22"/>
      <c r="C142" s="22"/>
      <c r="D142" s="22"/>
      <c r="E142" s="22"/>
      <c r="F142" s="22"/>
      <c r="G142" s="22"/>
      <c r="H142" s="22"/>
      <c r="I142" s="23"/>
      <c r="J142" s="23"/>
      <c r="K142" s="24"/>
      <c r="L142" s="791" t="s">
        <v>67</v>
      </c>
      <c r="M142" s="792"/>
      <c r="N142" s="792"/>
      <c r="O142" s="798" t="s">
        <v>69</v>
      </c>
      <c r="P142" s="792"/>
      <c r="Q142" s="792"/>
      <c r="R142" s="792"/>
      <c r="S142" s="27"/>
      <c r="T142" s="28" t="s">
        <v>70</v>
      </c>
      <c r="U142" s="26"/>
      <c r="V142" s="29"/>
      <c r="W142" s="30" t="s">
        <v>29</v>
      </c>
      <c r="X142" s="26"/>
      <c r="Y142" s="29"/>
    </row>
    <row r="143" spans="1:25">
      <c r="A143" s="31" t="s">
        <v>34</v>
      </c>
      <c r="B143" s="32"/>
      <c r="C143" s="32"/>
      <c r="D143" s="32"/>
      <c r="E143" s="32"/>
      <c r="F143" s="32"/>
      <c r="G143" s="32"/>
      <c r="H143" s="32"/>
      <c r="I143" s="33"/>
      <c r="J143" s="33"/>
      <c r="K143" s="34"/>
      <c r="L143" s="793" t="s">
        <v>36</v>
      </c>
      <c r="M143" s="794"/>
      <c r="N143" s="794"/>
      <c r="O143" s="5" t="s">
        <v>64</v>
      </c>
      <c r="P143" s="7"/>
      <c r="Q143" s="7"/>
      <c r="R143" s="7"/>
      <c r="S143" s="7"/>
      <c r="T143" s="7"/>
      <c r="U143" s="112"/>
      <c r="V143" s="112"/>
      <c r="W143" s="6"/>
      <c r="X143" s="6"/>
      <c r="Y143" s="9"/>
    </row>
    <row r="144" spans="1:25">
      <c r="A144" s="37" t="s">
        <v>64</v>
      </c>
      <c r="B144" s="12"/>
      <c r="C144" s="12"/>
      <c r="D144" s="12"/>
      <c r="E144" s="12"/>
      <c r="F144" s="12"/>
      <c r="G144" s="12"/>
      <c r="H144" s="12"/>
      <c r="I144" s="17"/>
      <c r="J144" s="17"/>
      <c r="K144" s="14"/>
      <c r="L144" s="87"/>
      <c r="M144" s="14"/>
      <c r="N144" s="14"/>
      <c r="O144" s="38" t="s">
        <v>65</v>
      </c>
      <c r="P144" s="15"/>
      <c r="Q144" s="15"/>
      <c r="R144" s="15"/>
      <c r="S144" s="15"/>
      <c r="T144" s="15"/>
      <c r="U144" s="36"/>
      <c r="V144" s="36"/>
      <c r="W144" s="13"/>
      <c r="X144" s="13"/>
      <c r="Y144" s="57"/>
    </row>
    <row r="145" spans="1:25">
      <c r="A145" s="37" t="s">
        <v>65</v>
      </c>
      <c r="B145" s="12"/>
      <c r="C145" s="12"/>
      <c r="D145" s="12"/>
      <c r="E145" s="12"/>
      <c r="F145" s="12"/>
      <c r="G145" s="12"/>
      <c r="H145" s="12"/>
      <c r="I145" s="17"/>
      <c r="J145" s="17"/>
      <c r="K145" s="14"/>
      <c r="L145" s="113" t="s">
        <v>38</v>
      </c>
      <c r="M145" s="35"/>
      <c r="N145" s="35"/>
      <c r="O145" s="44"/>
      <c r="P145" s="801"/>
      <c r="Q145" s="801"/>
      <c r="R145" s="801"/>
      <c r="S145" s="801"/>
      <c r="T145" s="801"/>
      <c r="U145" s="43"/>
      <c r="V145" s="43" t="s">
        <v>72</v>
      </c>
      <c r="W145" s="43"/>
      <c r="X145" s="43"/>
      <c r="Y145" s="121"/>
    </row>
    <row r="146" spans="1:25">
      <c r="A146" s="37" t="s">
        <v>66</v>
      </c>
      <c r="B146" s="38"/>
      <c r="C146" s="38"/>
      <c r="D146" s="38"/>
      <c r="E146" s="38"/>
      <c r="F146" s="39"/>
      <c r="G146" s="12"/>
      <c r="H146" s="15"/>
      <c r="I146" s="15"/>
      <c r="J146" s="17"/>
      <c r="K146" s="12"/>
      <c r="L146" s="114" t="s">
        <v>39</v>
      </c>
      <c r="M146" s="15"/>
      <c r="N146" s="15"/>
      <c r="O146" s="12"/>
      <c r="P146" s="15" t="s">
        <v>40</v>
      </c>
      <c r="Q146" s="18"/>
      <c r="R146" s="15"/>
      <c r="S146" s="15"/>
      <c r="T146" s="15"/>
      <c r="U146" s="15"/>
      <c r="V146" s="15"/>
      <c r="W146" s="46"/>
      <c r="X146" s="46"/>
      <c r="Y146" s="47"/>
    </row>
    <row r="147" spans="1:25">
      <c r="A147" s="37" t="s">
        <v>63</v>
      </c>
      <c r="B147" s="38"/>
      <c r="C147" s="38"/>
      <c r="D147" s="38"/>
      <c r="E147" s="38"/>
      <c r="F147" s="38"/>
      <c r="G147" s="12"/>
      <c r="H147" s="15"/>
      <c r="I147" s="15"/>
      <c r="J147" s="17"/>
      <c r="K147" s="12"/>
      <c r="L147" s="114" t="s">
        <v>37</v>
      </c>
      <c r="M147" s="15"/>
      <c r="N147" s="15"/>
      <c r="O147" s="15"/>
      <c r="P147" s="15" t="s">
        <v>30</v>
      </c>
      <c r="Q147" s="15"/>
      <c r="R147" s="18"/>
      <c r="S147" s="15"/>
      <c r="T147" s="15"/>
      <c r="U147" s="15"/>
      <c r="V147" s="15"/>
      <c r="W147" s="15"/>
      <c r="X147" s="13"/>
      <c r="Y147" s="57"/>
    </row>
    <row r="148" spans="1:25">
      <c r="A148" s="31" t="s">
        <v>35</v>
      </c>
      <c r="B148" s="42"/>
      <c r="C148" s="42"/>
      <c r="D148" s="42"/>
      <c r="E148" s="42"/>
      <c r="F148" s="42"/>
      <c r="G148" s="32"/>
      <c r="H148" s="43"/>
      <c r="I148" s="33"/>
      <c r="J148" s="33"/>
      <c r="K148" s="118"/>
      <c r="L148" s="18" t="s">
        <v>3</v>
      </c>
      <c r="M148" s="15"/>
      <c r="N148" s="15"/>
      <c r="O148" s="15"/>
      <c r="P148" s="15" t="s">
        <v>76</v>
      </c>
      <c r="Q148" s="15"/>
      <c r="R148" s="15"/>
      <c r="S148" s="15"/>
      <c r="T148" s="15"/>
      <c r="U148" s="15"/>
      <c r="V148" s="15"/>
      <c r="W148" s="18"/>
      <c r="X148" s="15"/>
      <c r="Y148" s="45"/>
    </row>
    <row r="149" spans="1:25">
      <c r="A149" s="37" t="s">
        <v>62</v>
      </c>
      <c r="B149" s="38"/>
      <c r="C149" s="38"/>
      <c r="D149" s="38"/>
      <c r="E149" s="38"/>
      <c r="F149" s="39"/>
      <c r="G149" s="12"/>
      <c r="H149" s="15"/>
      <c r="I149" s="15"/>
      <c r="J149" s="17"/>
      <c r="K149" s="119"/>
      <c r="L149" s="18" t="s">
        <v>4</v>
      </c>
      <c r="M149" s="16"/>
      <c r="N149" s="16"/>
      <c r="O149" s="18"/>
      <c r="P149" s="15"/>
      <c r="Q149" s="15"/>
      <c r="R149" s="15"/>
      <c r="S149" s="15"/>
      <c r="T149" s="15"/>
      <c r="U149" s="15"/>
      <c r="V149" s="15"/>
      <c r="W149" s="15"/>
      <c r="X149" s="15"/>
      <c r="Y149" s="45"/>
    </row>
    <row r="150" spans="1:25">
      <c r="A150" s="37" t="s">
        <v>63</v>
      </c>
      <c r="B150" s="38"/>
      <c r="C150" s="38"/>
      <c r="D150" s="38"/>
      <c r="E150" s="38"/>
      <c r="F150" s="38"/>
      <c r="G150" s="12"/>
      <c r="H150" s="15"/>
      <c r="I150" s="15"/>
      <c r="J150" s="17"/>
      <c r="K150" s="115"/>
      <c r="L150" s="18" t="s">
        <v>5</v>
      </c>
      <c r="M150" s="15"/>
      <c r="N150" s="15"/>
      <c r="O150" s="12"/>
      <c r="P150" s="15" t="s">
        <v>31</v>
      </c>
      <c r="Q150" s="18"/>
      <c r="R150" s="15"/>
      <c r="S150" s="15"/>
      <c r="T150" s="15"/>
      <c r="U150" s="15"/>
      <c r="V150" s="15"/>
      <c r="W150" s="15"/>
      <c r="X150" s="15"/>
      <c r="Y150" s="45"/>
    </row>
    <row r="151" spans="1:25">
      <c r="A151" s="122"/>
      <c r="B151" s="41"/>
      <c r="C151" s="41"/>
      <c r="D151" s="41"/>
      <c r="E151" s="41"/>
      <c r="F151" s="41"/>
      <c r="G151" s="22"/>
      <c r="H151" s="25"/>
      <c r="I151" s="25"/>
      <c r="J151" s="23"/>
      <c r="K151" s="117"/>
      <c r="L151" s="116" t="s">
        <v>68</v>
      </c>
      <c r="M151" s="25"/>
      <c r="N151" s="25"/>
      <c r="O151" s="22"/>
      <c r="P151" s="25"/>
      <c r="Q151" s="116"/>
      <c r="R151" s="25"/>
      <c r="S151" s="25"/>
      <c r="T151" s="25"/>
      <c r="U151" s="25"/>
      <c r="V151" s="25"/>
      <c r="W151" s="25"/>
      <c r="X151" s="25"/>
      <c r="Y151" s="123"/>
    </row>
    <row r="152" spans="1:25">
      <c r="A152" s="48"/>
      <c r="B152" s="49"/>
      <c r="C152" s="50"/>
      <c r="D152" s="50"/>
      <c r="E152" s="50"/>
      <c r="F152" s="51"/>
      <c r="G152" s="48" t="s">
        <v>81</v>
      </c>
      <c r="H152" s="49"/>
      <c r="I152" s="15"/>
      <c r="J152" s="12"/>
      <c r="K152" s="15"/>
      <c r="L152" s="12"/>
      <c r="M152" s="12"/>
      <c r="N152" s="12"/>
      <c r="O152" s="12"/>
      <c r="P152" s="12"/>
      <c r="Q152" s="56" t="s">
        <v>32</v>
      </c>
      <c r="R152" s="12"/>
      <c r="S152" s="12"/>
      <c r="T152" s="12"/>
      <c r="U152" s="15"/>
      <c r="V152" s="15"/>
      <c r="W152" s="15"/>
      <c r="X152" s="13"/>
      <c r="Y152" s="57"/>
    </row>
    <row r="153" spans="1:25">
      <c r="A153" s="53"/>
      <c r="B153" s="49"/>
      <c r="C153" s="50"/>
      <c r="D153" s="50"/>
      <c r="E153" s="54"/>
      <c r="F153" s="55"/>
      <c r="G153" s="53" t="s">
        <v>79</v>
      </c>
      <c r="H153" s="49"/>
      <c r="I153" s="15"/>
      <c r="J153" s="12"/>
      <c r="K153" s="15"/>
      <c r="L153" s="12"/>
      <c r="M153" s="12"/>
      <c r="N153" s="12"/>
      <c r="O153" s="12"/>
      <c r="P153" s="12"/>
      <c r="Q153" s="52" t="s">
        <v>73</v>
      </c>
      <c r="R153" s="12"/>
      <c r="S153" s="12"/>
      <c r="T153" s="12"/>
      <c r="U153" s="15"/>
      <c r="V153" s="15"/>
      <c r="W153" s="15"/>
      <c r="X153" s="13"/>
      <c r="Y153" s="57"/>
    </row>
    <row r="154" spans="1:25">
      <c r="A154" s="53"/>
      <c r="B154" s="12"/>
      <c r="C154" s="54"/>
      <c r="D154" s="54"/>
      <c r="E154" s="12"/>
      <c r="F154" s="58"/>
      <c r="G154" s="53">
        <v>58892</v>
      </c>
      <c r="H154" s="12"/>
      <c r="I154" s="15"/>
      <c r="J154" s="15"/>
      <c r="K154" s="15"/>
      <c r="L154" s="15"/>
      <c r="M154" s="15"/>
      <c r="N154" s="15"/>
      <c r="O154" s="12"/>
      <c r="P154" s="12"/>
      <c r="Q154" s="59" t="s">
        <v>74</v>
      </c>
      <c r="R154" s="15"/>
      <c r="S154" s="15"/>
      <c r="T154" s="15"/>
      <c r="U154" s="15"/>
      <c r="V154" s="15"/>
      <c r="W154" s="15"/>
      <c r="X154" s="13"/>
      <c r="Y154" s="57"/>
    </row>
    <row r="155" spans="1:25">
      <c r="A155" s="53"/>
      <c r="B155" s="12"/>
      <c r="C155" s="54"/>
      <c r="D155" s="54"/>
      <c r="E155" s="12"/>
      <c r="F155" s="58"/>
      <c r="G155" s="53" t="s">
        <v>80</v>
      </c>
      <c r="H155" s="12"/>
      <c r="I155" s="54"/>
      <c r="J155" s="15"/>
      <c r="K155" s="15"/>
      <c r="L155" s="15"/>
      <c r="M155" s="15"/>
      <c r="N155" s="15"/>
      <c r="O155" s="12"/>
      <c r="P155" s="12"/>
      <c r="Q155" s="52" t="s">
        <v>75</v>
      </c>
      <c r="R155" s="12"/>
      <c r="S155" s="12"/>
      <c r="T155" s="15"/>
      <c r="U155" s="15"/>
      <c r="V155" s="15"/>
      <c r="W155" s="15"/>
      <c r="X155" s="13"/>
      <c r="Y155" s="57"/>
    </row>
    <row r="156" spans="1:25">
      <c r="A156" s="53"/>
      <c r="B156" s="12"/>
      <c r="C156" s="54"/>
      <c r="D156" s="54"/>
      <c r="E156" s="12"/>
      <c r="F156" s="58"/>
      <c r="G156" s="53" t="s">
        <v>24</v>
      </c>
      <c r="H156" s="60"/>
      <c r="I156" s="61">
        <v>36</v>
      </c>
      <c r="J156" s="61">
        <v>38</v>
      </c>
      <c r="K156" s="61">
        <v>40</v>
      </c>
      <c r="L156" s="61">
        <v>42</v>
      </c>
      <c r="M156" s="61">
        <v>44</v>
      </c>
      <c r="N156" s="61">
        <v>46</v>
      </c>
      <c r="O156" s="62"/>
      <c r="P156" s="12"/>
      <c r="Q156" s="52"/>
      <c r="R156" s="12"/>
      <c r="S156" s="12"/>
      <c r="T156" s="12"/>
      <c r="U156" s="15"/>
      <c r="V156" s="15"/>
      <c r="W156" s="15"/>
      <c r="X156" s="13"/>
      <c r="Y156" s="57"/>
    </row>
    <row r="157" spans="1:25">
      <c r="A157" s="53"/>
      <c r="B157" s="12"/>
      <c r="C157" s="12"/>
      <c r="D157" s="12"/>
      <c r="E157" s="12"/>
      <c r="F157" s="58"/>
      <c r="G157" s="53" t="s">
        <v>54</v>
      </c>
      <c r="H157" s="60"/>
      <c r="I157" s="61">
        <v>1</v>
      </c>
      <c r="J157" s="61">
        <v>1</v>
      </c>
      <c r="K157" s="61">
        <v>1</v>
      </c>
      <c r="L157" s="61">
        <v>1</v>
      </c>
      <c r="M157" s="61">
        <v>1</v>
      </c>
      <c r="N157" s="61">
        <v>1</v>
      </c>
      <c r="O157" s="62"/>
      <c r="P157" s="12"/>
      <c r="Q157" s="52"/>
      <c r="R157" s="12"/>
      <c r="S157" s="12"/>
      <c r="T157" s="12"/>
      <c r="U157" s="15"/>
      <c r="V157" s="15"/>
      <c r="W157" s="15"/>
      <c r="X157" s="13"/>
      <c r="Y157" s="57"/>
    </row>
    <row r="158" spans="1:25">
      <c r="A158" s="53"/>
      <c r="B158" s="12"/>
      <c r="C158" s="12"/>
      <c r="D158" s="12"/>
      <c r="E158" s="12"/>
      <c r="F158" s="58"/>
      <c r="G158" s="53" t="s">
        <v>55</v>
      </c>
      <c r="H158" s="60"/>
      <c r="I158" s="61">
        <v>1</v>
      </c>
      <c r="J158" s="61">
        <v>1</v>
      </c>
      <c r="K158" s="63">
        <v>1</v>
      </c>
      <c r="L158" s="61">
        <v>1</v>
      </c>
      <c r="M158" s="61">
        <v>1</v>
      </c>
      <c r="N158" s="61">
        <v>1</v>
      </c>
      <c r="O158" s="63"/>
      <c r="P158" s="12"/>
      <c r="Q158" s="52"/>
      <c r="R158" s="12"/>
      <c r="S158" s="12"/>
      <c r="T158" s="12"/>
      <c r="U158" s="15"/>
      <c r="V158" s="15"/>
      <c r="W158" s="15"/>
      <c r="X158" s="13"/>
      <c r="Y158" s="57"/>
    </row>
    <row r="159" spans="1:25">
      <c r="A159" s="53"/>
      <c r="B159" s="12"/>
      <c r="C159" s="12"/>
      <c r="D159" s="12"/>
      <c r="E159" s="12"/>
      <c r="F159" s="58"/>
      <c r="G159" s="53" t="s">
        <v>6</v>
      </c>
      <c r="H159" s="60" t="s">
        <v>1</v>
      </c>
      <c r="I159" s="64"/>
      <c r="J159" s="15" t="s">
        <v>17</v>
      </c>
      <c r="K159" s="15"/>
      <c r="L159" s="13"/>
      <c r="M159" s="13"/>
      <c r="N159" s="13"/>
      <c r="O159" s="15"/>
      <c r="P159" s="12"/>
      <c r="Q159" s="52"/>
      <c r="R159" s="12"/>
      <c r="S159" s="12"/>
      <c r="T159" s="12"/>
      <c r="U159" s="15"/>
      <c r="V159" s="15"/>
      <c r="W159" s="15"/>
      <c r="X159" s="13"/>
      <c r="Y159" s="57"/>
    </row>
    <row r="160" spans="1:25">
      <c r="A160" s="53"/>
      <c r="B160" s="12"/>
      <c r="C160" s="12"/>
      <c r="D160" s="12"/>
      <c r="E160" s="12"/>
      <c r="F160" s="58"/>
      <c r="G160" s="40" t="s">
        <v>7</v>
      </c>
      <c r="H160" s="60" t="s">
        <v>1</v>
      </c>
      <c r="I160" s="65"/>
      <c r="J160" s="15" t="s">
        <v>17</v>
      </c>
      <c r="K160" s="15"/>
      <c r="L160" s="15"/>
      <c r="M160" s="15"/>
      <c r="N160" s="15"/>
      <c r="O160" s="12"/>
      <c r="P160" s="12"/>
      <c r="Q160" s="52"/>
      <c r="R160" s="12"/>
      <c r="S160" s="12"/>
      <c r="T160" s="12"/>
      <c r="U160" s="15"/>
      <c r="V160" s="15"/>
      <c r="W160" s="15"/>
      <c r="X160" s="13"/>
      <c r="Y160" s="57"/>
    </row>
    <row r="161" spans="1:25">
      <c r="A161" s="53"/>
      <c r="B161" s="12"/>
      <c r="C161" s="12"/>
      <c r="D161" s="12"/>
      <c r="E161" s="12"/>
      <c r="F161" s="58"/>
      <c r="G161" s="40" t="s">
        <v>8</v>
      </c>
      <c r="H161" s="60" t="s">
        <v>1</v>
      </c>
      <c r="I161" s="66"/>
      <c r="J161" s="67"/>
      <c r="K161" s="15"/>
      <c r="L161" s="15"/>
      <c r="M161" s="15"/>
      <c r="N161" s="15"/>
      <c r="O161" s="12"/>
      <c r="P161" s="12"/>
      <c r="Q161" s="68"/>
      <c r="R161" s="25"/>
      <c r="S161" s="25"/>
      <c r="T161" s="25"/>
      <c r="U161" s="25"/>
      <c r="V161" s="25"/>
      <c r="W161" s="25"/>
      <c r="X161" s="69"/>
      <c r="Y161" s="70"/>
    </row>
    <row r="162" spans="1:25">
      <c r="A162" s="99" t="s">
        <v>48</v>
      </c>
      <c r="B162" s="100" t="s">
        <v>49</v>
      </c>
      <c r="C162" s="100" t="s">
        <v>50</v>
      </c>
      <c r="D162" s="113"/>
      <c r="E162" s="101" t="s">
        <v>52</v>
      </c>
      <c r="F162" s="1075" t="s">
        <v>9</v>
      </c>
      <c r="G162" s="1076" t="s">
        <v>24</v>
      </c>
      <c r="H162" s="1076"/>
      <c r="I162" s="1076"/>
      <c r="J162" s="1076"/>
      <c r="K162" s="1076"/>
      <c r="L162" s="1076"/>
      <c r="M162" s="1076"/>
      <c r="N162" s="1076"/>
      <c r="O162" s="1076"/>
      <c r="P162" s="1076"/>
      <c r="Q162" s="1077"/>
      <c r="R162" s="102" t="s">
        <v>10</v>
      </c>
      <c r="S162" s="1096" t="s">
        <v>25</v>
      </c>
      <c r="T162" s="1096"/>
      <c r="U162" s="1096"/>
      <c r="V162" s="102" t="s">
        <v>11</v>
      </c>
      <c r="W162" s="102" t="s">
        <v>11</v>
      </c>
      <c r="X162" s="104" t="s">
        <v>16</v>
      </c>
      <c r="Y162" s="105" t="s">
        <v>18</v>
      </c>
    </row>
    <row r="163" spans="1:25">
      <c r="A163" s="106" t="s">
        <v>12</v>
      </c>
      <c r="B163" s="107" t="s">
        <v>12</v>
      </c>
      <c r="C163" s="107" t="s">
        <v>51</v>
      </c>
      <c r="D163" s="127"/>
      <c r="E163" s="101" t="s">
        <v>53</v>
      </c>
      <c r="F163" s="1075"/>
      <c r="G163" s="72">
        <v>36</v>
      </c>
      <c r="H163" s="72">
        <v>38</v>
      </c>
      <c r="I163" s="72">
        <v>40</v>
      </c>
      <c r="J163" s="72">
        <v>42</v>
      </c>
      <c r="K163" s="72">
        <v>44</v>
      </c>
      <c r="L163" s="72">
        <v>46</v>
      </c>
      <c r="M163" s="108"/>
      <c r="N163" s="92"/>
      <c r="O163" s="92"/>
      <c r="P163" s="92"/>
      <c r="Q163" s="92"/>
      <c r="R163" s="103" t="s">
        <v>13</v>
      </c>
      <c r="S163" s="1097"/>
      <c r="T163" s="1097"/>
      <c r="U163" s="1097"/>
      <c r="V163" s="103" t="s">
        <v>14</v>
      </c>
      <c r="W163" s="103" t="s">
        <v>15</v>
      </c>
      <c r="X163" s="71" t="s">
        <v>17</v>
      </c>
      <c r="Y163" s="109" t="s">
        <v>17</v>
      </c>
    </row>
    <row r="164" spans="1:25">
      <c r="A164" s="1153">
        <v>306105</v>
      </c>
      <c r="B164" s="1118">
        <v>58892</v>
      </c>
      <c r="C164" s="764">
        <v>7</v>
      </c>
      <c r="D164" s="125"/>
      <c r="E164" s="764" t="s">
        <v>78</v>
      </c>
      <c r="F164" s="61" t="s">
        <v>54</v>
      </c>
      <c r="G164" s="61">
        <v>1</v>
      </c>
      <c r="H164" s="61">
        <v>1</v>
      </c>
      <c r="I164" s="61">
        <v>1</v>
      </c>
      <c r="J164" s="61">
        <v>1</v>
      </c>
      <c r="K164" s="61">
        <v>1</v>
      </c>
      <c r="L164" s="61">
        <v>1</v>
      </c>
      <c r="M164" s="63"/>
      <c r="N164" s="61"/>
      <c r="O164" s="61"/>
      <c r="P164" s="61"/>
      <c r="Q164" s="61"/>
      <c r="R164" s="764">
        <f>L164+K164+J164+I164+H164+G164+G165+H165+I165+J165+K165+L165</f>
        <v>12</v>
      </c>
      <c r="S164" s="764">
        <v>89</v>
      </c>
      <c r="T164" s="1116" t="s">
        <v>19</v>
      </c>
      <c r="U164" s="1124">
        <v>303</v>
      </c>
      <c r="V164" s="764">
        <v>215</v>
      </c>
      <c r="W164" s="764">
        <f>V164*R164</f>
        <v>2580</v>
      </c>
      <c r="X164" s="1126">
        <v>7</v>
      </c>
      <c r="Y164" s="1122">
        <v>7.9</v>
      </c>
    </row>
    <row r="165" spans="1:25">
      <c r="A165" s="1154"/>
      <c r="B165" s="1119"/>
      <c r="C165" s="765"/>
      <c r="D165" s="126"/>
      <c r="E165" s="765"/>
      <c r="F165" s="91" t="s">
        <v>55</v>
      </c>
      <c r="G165" s="61">
        <v>1</v>
      </c>
      <c r="H165" s="61">
        <v>1</v>
      </c>
      <c r="I165" s="63">
        <v>1</v>
      </c>
      <c r="J165" s="61">
        <v>1</v>
      </c>
      <c r="K165" s="61">
        <v>1</v>
      </c>
      <c r="L165" s="61">
        <v>1</v>
      </c>
      <c r="M165" s="72"/>
      <c r="N165" s="72"/>
      <c r="O165" s="72"/>
      <c r="P165" s="72"/>
      <c r="Q165" s="72"/>
      <c r="R165" s="765"/>
      <c r="S165" s="765"/>
      <c r="T165" s="1138"/>
      <c r="U165" s="1125"/>
      <c r="V165" s="765"/>
      <c r="W165" s="765"/>
      <c r="X165" s="1127"/>
      <c r="Y165" s="1123"/>
    </row>
    <row r="166" spans="1:25">
      <c r="A166" s="124"/>
      <c r="B166" s="111"/>
      <c r="C166" s="77"/>
      <c r="D166" s="77"/>
      <c r="E166" s="77"/>
      <c r="F166" s="77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3"/>
      <c r="U166" s="74"/>
      <c r="V166" s="72"/>
      <c r="W166" s="72"/>
      <c r="X166" s="75"/>
      <c r="Y166" s="76"/>
    </row>
    <row r="167" spans="1:25" ht="13.5" thickBot="1">
      <c r="A167" s="78"/>
      <c r="B167" s="79"/>
      <c r="C167" s="80"/>
      <c r="D167" s="80"/>
      <c r="E167" s="80"/>
      <c r="F167" s="80"/>
      <c r="G167" s="79"/>
      <c r="H167" s="79"/>
      <c r="I167" s="79"/>
      <c r="J167" s="79"/>
      <c r="K167" s="79"/>
      <c r="L167" s="79"/>
      <c r="M167" s="79"/>
      <c r="N167" s="88"/>
      <c r="O167" s="79"/>
      <c r="P167" s="79"/>
      <c r="Q167" s="79"/>
      <c r="R167" s="79"/>
      <c r="S167" s="79"/>
      <c r="T167" s="79"/>
      <c r="U167" s="79"/>
      <c r="V167" s="88">
        <f>SUM(V164:V166)</f>
        <v>215</v>
      </c>
      <c r="W167" s="88">
        <f>SUM(W164:W166)</f>
        <v>2580</v>
      </c>
      <c r="X167" s="81">
        <f>SUM(X164:X166)</f>
        <v>7</v>
      </c>
      <c r="Y167" s="89">
        <f>SUM(Y164:Y166)</f>
        <v>7.9</v>
      </c>
    </row>
    <row r="168" spans="1: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1:25">
      <c r="A169" s="82" t="s">
        <v>41</v>
      </c>
      <c r="B169" s="82"/>
      <c r="C169" s="90">
        <f>V167</f>
        <v>215</v>
      </c>
      <c r="D169" s="82" t="s">
        <v>44</v>
      </c>
      <c r="E169" s="130" t="s">
        <v>84</v>
      </c>
      <c r="F169" s="130" t="s">
        <v>9</v>
      </c>
      <c r="G169" s="1150" t="s">
        <v>82</v>
      </c>
      <c r="H169" s="1150"/>
      <c r="I169" s="1150"/>
      <c r="J169" s="1150"/>
      <c r="K169" s="1150"/>
      <c r="L169" s="1150"/>
      <c r="M169" s="133"/>
      <c r="N169" s="130" t="s">
        <v>83</v>
      </c>
      <c r="O169" s="1151" t="s">
        <v>51</v>
      </c>
      <c r="P169" s="1151"/>
      <c r="Q169" s="84"/>
      <c r="R169" s="84"/>
      <c r="S169" s="84"/>
      <c r="T169" s="84"/>
      <c r="U169" s="84"/>
      <c r="V169" s="84"/>
      <c r="W169" s="84"/>
      <c r="X169" s="82"/>
      <c r="Y169" s="82"/>
    </row>
    <row r="170" spans="1:25">
      <c r="A170" s="82" t="s">
        <v>42</v>
      </c>
      <c r="B170" s="82"/>
      <c r="C170" s="120">
        <f>W167</f>
        <v>2580</v>
      </c>
      <c r="D170" s="82" t="s">
        <v>15</v>
      </c>
      <c r="E170" s="128"/>
      <c r="F170" s="128"/>
      <c r="G170" s="72">
        <v>36</v>
      </c>
      <c r="H170" s="72">
        <v>38</v>
      </c>
      <c r="I170" s="72">
        <v>40</v>
      </c>
      <c r="J170" s="72">
        <v>42</v>
      </c>
      <c r="K170" s="72">
        <v>44</v>
      </c>
      <c r="L170" s="72">
        <v>46</v>
      </c>
      <c r="M170" s="61"/>
      <c r="N170" s="128"/>
      <c r="O170" s="1140"/>
      <c r="P170" s="1140"/>
      <c r="Q170" s="84"/>
      <c r="R170" s="84"/>
      <c r="S170" s="84"/>
      <c r="T170" s="84"/>
      <c r="U170" s="84"/>
      <c r="V170" s="84"/>
      <c r="W170" s="84"/>
      <c r="X170" s="82"/>
      <c r="Y170" s="82"/>
    </row>
    <row r="171" spans="1:25">
      <c r="A171" s="82" t="s">
        <v>21</v>
      </c>
      <c r="B171" s="82"/>
      <c r="C171" s="85">
        <v>1505</v>
      </c>
      <c r="D171" s="82" t="s">
        <v>22</v>
      </c>
      <c r="E171" s="759" t="s">
        <v>78</v>
      </c>
      <c r="F171" s="61" t="s">
        <v>54</v>
      </c>
      <c r="G171" s="61">
        <f>G164*V164</f>
        <v>215</v>
      </c>
      <c r="H171" s="61">
        <f>H164*V164</f>
        <v>215</v>
      </c>
      <c r="I171" s="61">
        <f>I164*V164</f>
        <v>215</v>
      </c>
      <c r="J171" s="61">
        <f>J164*V164</f>
        <v>215</v>
      </c>
      <c r="K171" s="61">
        <f>K164*V164</f>
        <v>215</v>
      </c>
      <c r="L171" s="61">
        <f>L164*V164</f>
        <v>215</v>
      </c>
      <c r="M171" s="61">
        <f>G171+H171+I171+J171+K171+L171</f>
        <v>1290</v>
      </c>
      <c r="N171" s="759">
        <f>M171+M172</f>
        <v>2580</v>
      </c>
      <c r="O171" s="759">
        <v>7</v>
      </c>
      <c r="P171" s="759"/>
      <c r="Q171" s="84"/>
      <c r="R171" s="84"/>
      <c r="S171" s="84"/>
      <c r="T171" s="84"/>
      <c r="U171" s="84"/>
      <c r="V171" s="84"/>
      <c r="W171" s="84"/>
      <c r="X171" s="82"/>
      <c r="Y171" s="82"/>
    </row>
    <row r="172" spans="1:25">
      <c r="A172" s="82" t="s">
        <v>23</v>
      </c>
      <c r="B172" s="82"/>
      <c r="C172" s="85">
        <v>1698.5</v>
      </c>
      <c r="D172" s="82" t="s">
        <v>22</v>
      </c>
      <c r="E172" s="759"/>
      <c r="F172" s="61" t="s">
        <v>55</v>
      </c>
      <c r="G172" s="61">
        <f>G165*V164</f>
        <v>215</v>
      </c>
      <c r="H172" s="61">
        <f>H165*V164</f>
        <v>215</v>
      </c>
      <c r="I172" s="61">
        <f>I165*V164</f>
        <v>215</v>
      </c>
      <c r="J172" s="61">
        <f>J165*V164</f>
        <v>215</v>
      </c>
      <c r="K172" s="61">
        <f>K165*V164</f>
        <v>215</v>
      </c>
      <c r="L172" s="61">
        <f>L165*V164</f>
        <v>215</v>
      </c>
      <c r="M172" s="61">
        <f>G172+H172+I172+J172+K172+L172</f>
        <v>1290</v>
      </c>
      <c r="N172" s="759"/>
      <c r="O172" s="759"/>
      <c r="P172" s="759"/>
      <c r="Q172" s="84"/>
      <c r="R172" s="84"/>
      <c r="S172" s="84"/>
      <c r="T172" s="84"/>
      <c r="U172" s="84"/>
      <c r="V172" s="84"/>
      <c r="W172" s="84"/>
      <c r="X172" s="82"/>
      <c r="Y172" s="82"/>
    </row>
    <row r="173" spans="1:25">
      <c r="A173" s="82" t="s">
        <v>43</v>
      </c>
      <c r="B173" s="82"/>
      <c r="C173" s="86">
        <v>6.74</v>
      </c>
      <c r="D173" s="82" t="s">
        <v>45</v>
      </c>
      <c r="E173" s="82"/>
      <c r="F173" s="82"/>
      <c r="G173" s="82"/>
      <c r="H173" s="82"/>
      <c r="I173" s="82"/>
      <c r="J173" s="82"/>
      <c r="K173" s="82"/>
      <c r="L173" s="83"/>
      <c r="M173" s="83"/>
      <c r="N173" s="83"/>
      <c r="O173" s="82"/>
      <c r="P173" s="84"/>
      <c r="Q173" s="84"/>
      <c r="R173" s="84"/>
      <c r="S173" s="84"/>
      <c r="T173" s="84"/>
      <c r="U173" s="84"/>
      <c r="V173" s="84"/>
      <c r="W173" s="84"/>
      <c r="X173" s="82"/>
      <c r="Y173" s="82"/>
    </row>
    <row r="174" spans="1:25">
      <c r="A174" s="82"/>
      <c r="B174" s="82"/>
      <c r="C174" s="86"/>
      <c r="D174" s="86"/>
      <c r="E174" s="86"/>
      <c r="F174" s="82"/>
      <c r="G174" s="82"/>
      <c r="H174" s="82"/>
      <c r="I174" s="82"/>
      <c r="J174" s="82"/>
      <c r="K174" s="82"/>
      <c r="L174" s="83"/>
      <c r="M174" s="83"/>
      <c r="N174" s="83"/>
      <c r="O174" s="82"/>
      <c r="P174" s="84"/>
      <c r="Q174" s="84"/>
      <c r="R174" s="84"/>
      <c r="S174" s="84"/>
      <c r="T174" s="84"/>
      <c r="U174" s="84"/>
      <c r="V174" s="84"/>
      <c r="W174" s="84"/>
      <c r="X174" s="82"/>
      <c r="Y174" s="82"/>
    </row>
    <row r="175" spans="1:25">
      <c r="A175" s="82"/>
      <c r="B175" s="82"/>
      <c r="C175" s="86"/>
      <c r="D175" s="86"/>
      <c r="E175" s="86"/>
      <c r="F175" s="82"/>
      <c r="G175" s="82"/>
      <c r="H175" s="82"/>
      <c r="I175" s="82"/>
      <c r="J175" s="82"/>
      <c r="K175" s="82"/>
      <c r="L175" s="83"/>
      <c r="M175" s="83"/>
      <c r="N175" s="83"/>
      <c r="O175" s="82"/>
      <c r="P175" s="84"/>
      <c r="Q175" s="84"/>
      <c r="R175" s="84"/>
      <c r="S175" s="84"/>
      <c r="T175" s="84"/>
      <c r="U175" s="84"/>
      <c r="V175" s="84"/>
      <c r="W175" s="84"/>
      <c r="X175" s="82"/>
      <c r="Y175" s="82"/>
    </row>
    <row r="176" spans="1:25">
      <c r="A176" s="82"/>
      <c r="B176" s="82"/>
      <c r="C176" s="86"/>
      <c r="D176" s="86"/>
      <c r="E176" s="86"/>
      <c r="F176" s="82"/>
      <c r="G176" s="82"/>
      <c r="H176" s="82"/>
      <c r="I176" s="82"/>
      <c r="J176" s="82"/>
      <c r="K176" s="82"/>
      <c r="L176" s="83"/>
      <c r="M176" s="83"/>
      <c r="N176" s="83"/>
      <c r="O176" s="82"/>
      <c r="P176" s="84"/>
      <c r="Q176" s="84"/>
      <c r="R176" s="84"/>
      <c r="S176" s="84"/>
      <c r="T176" s="84"/>
      <c r="U176" s="84"/>
      <c r="V176" s="84"/>
      <c r="W176" s="84"/>
      <c r="X176" s="82"/>
      <c r="Y176" s="82"/>
    </row>
  </sheetData>
  <mergeCells count="176">
    <mergeCell ref="S164:S165"/>
    <mergeCell ref="V164:V165"/>
    <mergeCell ref="P145:T145"/>
    <mergeCell ref="F162:F163"/>
    <mergeCell ref="G162:Q162"/>
    <mergeCell ref="S162:U163"/>
    <mergeCell ref="Y97:Y98"/>
    <mergeCell ref="R97:R98"/>
    <mergeCell ref="S97:S98"/>
    <mergeCell ref="T97:T98"/>
    <mergeCell ref="U97:U98"/>
    <mergeCell ref="V97:V98"/>
    <mergeCell ref="L142:N142"/>
    <mergeCell ref="O142:R142"/>
    <mergeCell ref="L143:N143"/>
    <mergeCell ref="O104:P105"/>
    <mergeCell ref="G102:L102"/>
    <mergeCell ref="O102:P102"/>
    <mergeCell ref="A164:A165"/>
    <mergeCell ref="T164:T165"/>
    <mergeCell ref="U164:U165"/>
    <mergeCell ref="C164:C165"/>
    <mergeCell ref="S95:U96"/>
    <mergeCell ref="A97:A98"/>
    <mergeCell ref="B97:B98"/>
    <mergeCell ref="F95:F96"/>
    <mergeCell ref="C97:C98"/>
    <mergeCell ref="E97:E98"/>
    <mergeCell ref="A135:Y135"/>
    <mergeCell ref="A136:Y136"/>
    <mergeCell ref="A137:Y137"/>
    <mergeCell ref="A139:W139"/>
    <mergeCell ref="L140:N140"/>
    <mergeCell ref="L141:N141"/>
    <mergeCell ref="W97:W98"/>
    <mergeCell ref="X97:X98"/>
    <mergeCell ref="X164:X165"/>
    <mergeCell ref="Y164:Y165"/>
    <mergeCell ref="B164:B165"/>
    <mergeCell ref="W164:W165"/>
    <mergeCell ref="E164:E165"/>
    <mergeCell ref="R164:R165"/>
    <mergeCell ref="B29:B48"/>
    <mergeCell ref="X44:X45"/>
    <mergeCell ref="D41:D42"/>
    <mergeCell ref="W47:W48"/>
    <mergeCell ref="X47:X48"/>
    <mergeCell ref="W44:W45"/>
    <mergeCell ref="X38:X39"/>
    <mergeCell ref="X35:X36"/>
    <mergeCell ref="T41:T42"/>
    <mergeCell ref="U41:U42"/>
    <mergeCell ref="D29:D30"/>
    <mergeCell ref="D32:D33"/>
    <mergeCell ref="D35:D36"/>
    <mergeCell ref="D38:D39"/>
    <mergeCell ref="T44:T45"/>
    <mergeCell ref="U44:U45"/>
    <mergeCell ref="V44:V45"/>
    <mergeCell ref="C35:C36"/>
    <mergeCell ref="E35:E36"/>
    <mergeCell ref="R35:R36"/>
    <mergeCell ref="S35:S36"/>
    <mergeCell ref="T35:T36"/>
    <mergeCell ref="U35:U36"/>
    <mergeCell ref="V35:V36"/>
    <mergeCell ref="Y44:Y45"/>
    <mergeCell ref="C47:C48"/>
    <mergeCell ref="E47:E48"/>
    <mergeCell ref="R47:R48"/>
    <mergeCell ref="S47:S48"/>
    <mergeCell ref="D44:D45"/>
    <mergeCell ref="D47:D48"/>
    <mergeCell ref="T47:T48"/>
    <mergeCell ref="U47:U48"/>
    <mergeCell ref="V47:V48"/>
    <mergeCell ref="R44:R45"/>
    <mergeCell ref="S44:S45"/>
    <mergeCell ref="W35:W36"/>
    <mergeCell ref="A29:A48"/>
    <mergeCell ref="C38:C39"/>
    <mergeCell ref="E38:E39"/>
    <mergeCell ref="R38:R39"/>
    <mergeCell ref="S38:S39"/>
    <mergeCell ref="T38:T39"/>
    <mergeCell ref="U38:U39"/>
    <mergeCell ref="V38:V39"/>
    <mergeCell ref="W38:W39"/>
    <mergeCell ref="V41:V42"/>
    <mergeCell ref="W41:W42"/>
    <mergeCell ref="C41:C42"/>
    <mergeCell ref="E41:E42"/>
    <mergeCell ref="R41:R42"/>
    <mergeCell ref="S41:S42"/>
    <mergeCell ref="C44:C45"/>
    <mergeCell ref="C32:C33"/>
    <mergeCell ref="C29:C30"/>
    <mergeCell ref="R29:R30"/>
    <mergeCell ref="S29:S30"/>
    <mergeCell ref="E32:E33"/>
    <mergeCell ref="R32:R33"/>
    <mergeCell ref="S32:S33"/>
    <mergeCell ref="L5:N5"/>
    <mergeCell ref="F27:F28"/>
    <mergeCell ref="G27:Q27"/>
    <mergeCell ref="A1:Y1"/>
    <mergeCell ref="A2:Y2"/>
    <mergeCell ref="L7:N7"/>
    <mergeCell ref="L8:N8"/>
    <mergeCell ref="A3:Y3"/>
    <mergeCell ref="L6:N6"/>
    <mergeCell ref="O7:R7"/>
    <mergeCell ref="A4:W4"/>
    <mergeCell ref="P10:T10"/>
    <mergeCell ref="T29:T30"/>
    <mergeCell ref="S27:U28"/>
    <mergeCell ref="E53:E54"/>
    <mergeCell ref="E55:E56"/>
    <mergeCell ref="E57:E58"/>
    <mergeCell ref="E59:E60"/>
    <mergeCell ref="Y29:Y30"/>
    <mergeCell ref="T32:T33"/>
    <mergeCell ref="U32:U33"/>
    <mergeCell ref="V32:V33"/>
    <mergeCell ref="W32:W33"/>
    <mergeCell ref="X32:X33"/>
    <mergeCell ref="Y32:Y33"/>
    <mergeCell ref="U29:U30"/>
    <mergeCell ref="V29:V30"/>
    <mergeCell ref="W29:W30"/>
    <mergeCell ref="X29:X30"/>
    <mergeCell ref="E29:E30"/>
    <mergeCell ref="Y35:Y36"/>
    <mergeCell ref="Y38:Y39"/>
    <mergeCell ref="Y47:Y48"/>
    <mergeCell ref="X41:X42"/>
    <mergeCell ref="Y41:Y42"/>
    <mergeCell ref="E44:E45"/>
    <mergeCell ref="N65:N66"/>
    <mergeCell ref="O75:R75"/>
    <mergeCell ref="L76:N76"/>
    <mergeCell ref="N104:N105"/>
    <mergeCell ref="N57:N58"/>
    <mergeCell ref="N59:N60"/>
    <mergeCell ref="G51:L51"/>
    <mergeCell ref="O51:P51"/>
    <mergeCell ref="O52:P52"/>
    <mergeCell ref="O53:P54"/>
    <mergeCell ref="O55:P56"/>
    <mergeCell ref="O57:P60"/>
    <mergeCell ref="N53:N54"/>
    <mergeCell ref="N55:N56"/>
    <mergeCell ref="E61:E62"/>
    <mergeCell ref="L73:N73"/>
    <mergeCell ref="L74:N74"/>
    <mergeCell ref="E171:E172"/>
    <mergeCell ref="N171:N172"/>
    <mergeCell ref="E63:E64"/>
    <mergeCell ref="E65:E66"/>
    <mergeCell ref="A68:Y68"/>
    <mergeCell ref="O65:P66"/>
    <mergeCell ref="O61:P64"/>
    <mergeCell ref="N61:N62"/>
    <mergeCell ref="O171:P172"/>
    <mergeCell ref="A69:Y69"/>
    <mergeCell ref="G169:L169"/>
    <mergeCell ref="O169:P169"/>
    <mergeCell ref="O170:P170"/>
    <mergeCell ref="O103:P103"/>
    <mergeCell ref="E104:E105"/>
    <mergeCell ref="L75:N75"/>
    <mergeCell ref="G95:Q95"/>
    <mergeCell ref="P78:T78"/>
    <mergeCell ref="A70:Y70"/>
    <mergeCell ref="A72:W72"/>
    <mergeCell ref="N63:N64"/>
  </mergeCells>
  <phoneticPr fontId="0" type="noConversion"/>
  <pageMargins left="0.55000000000000004" right="0.37" top="0.37" bottom="0.37" header="0.32" footer="0.34"/>
  <pageSetup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76"/>
  <sheetViews>
    <sheetView topLeftCell="A43" workbookViewId="0">
      <selection activeCell="C61" sqref="C61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9.7109375" customWidth="1"/>
    <col min="6" max="6" width="12" customWidth="1"/>
    <col min="7" max="9" width="8.140625" customWidth="1"/>
    <col min="10" max="10" width="7.85546875" customWidth="1"/>
    <col min="11" max="11" width="7.7109375" customWidth="1"/>
    <col min="12" max="12" width="7.5703125" customWidth="1"/>
    <col min="13" max="13" width="7.42578125" customWidth="1"/>
    <col min="14" max="14" width="8.28515625" customWidth="1"/>
    <col min="15" max="15" width="4.42578125" customWidth="1"/>
    <col min="16" max="17" width="3.7109375" customWidth="1"/>
    <col min="18" max="18" width="7.7109375" customWidth="1"/>
    <col min="19" max="19" width="5.85546875" customWidth="1"/>
    <col min="20" max="20" width="5.140625" customWidth="1"/>
    <col min="21" max="21" width="6.28515625" customWidth="1"/>
    <col min="22" max="22" width="8.28515625" customWidth="1"/>
    <col min="23" max="23" width="8.42578125" customWidth="1"/>
    <col min="24" max="24" width="8.85546875" customWidth="1"/>
    <col min="25" max="25" width="8.7109375" customWidth="1"/>
  </cols>
  <sheetData>
    <row r="1" spans="1:25" ht="26.25">
      <c r="A1" s="789" t="s">
        <v>92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93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2"/>
      <c r="Y4" s="2"/>
    </row>
    <row r="5" spans="1:25">
      <c r="A5" s="3" t="s">
        <v>0</v>
      </c>
      <c r="B5" s="4"/>
      <c r="C5" s="5"/>
      <c r="D5" s="5"/>
      <c r="E5" s="5"/>
      <c r="F5" s="5"/>
      <c r="G5" s="5"/>
      <c r="H5" s="5"/>
      <c r="I5" s="6"/>
      <c r="J5" s="6"/>
      <c r="K5" s="4"/>
      <c r="L5" s="793" t="s">
        <v>28</v>
      </c>
      <c r="M5" s="794"/>
      <c r="N5" s="794"/>
      <c r="O5" s="8" t="s">
        <v>86</v>
      </c>
      <c r="P5" s="5"/>
      <c r="Q5" s="7"/>
      <c r="R5" s="7"/>
      <c r="S5" s="7"/>
      <c r="T5" s="7" t="s">
        <v>71</v>
      </c>
      <c r="U5" s="7"/>
      <c r="V5" s="9"/>
      <c r="W5" s="3" t="s">
        <v>20</v>
      </c>
      <c r="X5" s="8"/>
      <c r="Y5" s="10"/>
    </row>
    <row r="6" spans="1:25">
      <c r="A6" s="11" t="s">
        <v>94</v>
      </c>
      <c r="B6" s="12"/>
      <c r="C6" s="12"/>
      <c r="D6" s="12"/>
      <c r="E6" s="12"/>
      <c r="F6" s="12"/>
      <c r="G6" s="12"/>
      <c r="H6" s="12"/>
      <c r="I6" s="13"/>
      <c r="J6" s="13"/>
      <c r="K6" s="14"/>
      <c r="L6" s="796" t="s">
        <v>2</v>
      </c>
      <c r="M6" s="797"/>
      <c r="N6" s="797"/>
      <c r="O6" s="18" t="s">
        <v>87</v>
      </c>
      <c r="P6" s="13"/>
      <c r="Q6" s="13"/>
      <c r="R6" s="13"/>
      <c r="S6" s="13"/>
      <c r="T6" s="15" t="s">
        <v>71</v>
      </c>
      <c r="U6" s="18"/>
      <c r="V6" s="19"/>
      <c r="W6" s="20"/>
      <c r="X6" s="18"/>
      <c r="Y6" s="19"/>
    </row>
    <row r="7" spans="1:25" ht="13.5" thickBot="1">
      <c r="A7" s="21" t="s">
        <v>93</v>
      </c>
      <c r="B7" s="22"/>
      <c r="C7" s="22"/>
      <c r="D7" s="22"/>
      <c r="E7" s="22"/>
      <c r="F7" s="22"/>
      <c r="G7" s="22"/>
      <c r="H7" s="22"/>
      <c r="I7" s="23"/>
      <c r="J7" s="23"/>
      <c r="K7" s="24"/>
      <c r="L7" s="791" t="s">
        <v>67</v>
      </c>
      <c r="M7" s="792"/>
      <c r="N7" s="792"/>
      <c r="O7" s="798" t="s">
        <v>69</v>
      </c>
      <c r="P7" s="792"/>
      <c r="Q7" s="792"/>
      <c r="R7" s="792"/>
      <c r="S7" s="27"/>
      <c r="T7" s="28" t="s">
        <v>70</v>
      </c>
      <c r="U7" s="26"/>
      <c r="V7" s="29"/>
      <c r="W7" s="30" t="s">
        <v>29</v>
      </c>
      <c r="X7" s="26"/>
      <c r="Y7" s="29"/>
    </row>
    <row r="8" spans="1:25">
      <c r="A8" s="31" t="s">
        <v>34</v>
      </c>
      <c r="B8" s="32"/>
      <c r="C8" s="32"/>
      <c r="D8" s="32"/>
      <c r="E8" s="32"/>
      <c r="F8" s="32"/>
      <c r="G8" s="32"/>
      <c r="H8" s="32"/>
      <c r="I8" s="33"/>
      <c r="J8" s="33"/>
      <c r="K8" s="34"/>
      <c r="L8" s="793" t="s">
        <v>36</v>
      </c>
      <c r="M8" s="794"/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>
      <c r="A9" s="37" t="s">
        <v>64</v>
      </c>
      <c r="B9" s="12"/>
      <c r="C9" s="12"/>
      <c r="D9" s="12"/>
      <c r="E9" s="12"/>
      <c r="F9" s="12"/>
      <c r="G9" s="12"/>
      <c r="H9" s="12"/>
      <c r="I9" s="17"/>
      <c r="J9" s="17"/>
      <c r="K9" s="14"/>
      <c r="L9" s="87"/>
      <c r="M9" s="14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>
      <c r="A10" s="37" t="s">
        <v>65</v>
      </c>
      <c r="B10" s="12"/>
      <c r="C10" s="12"/>
      <c r="D10" s="12"/>
      <c r="E10" s="12"/>
      <c r="F10" s="12"/>
      <c r="G10" s="12"/>
      <c r="H10" s="12"/>
      <c r="I10" s="17"/>
      <c r="J10" s="17"/>
      <c r="K10" s="14"/>
      <c r="L10" s="113" t="s">
        <v>38</v>
      </c>
      <c r="M10" s="35"/>
      <c r="N10" s="35"/>
      <c r="O10" s="44"/>
      <c r="P10" s="801"/>
      <c r="Q10" s="801"/>
      <c r="R10" s="801"/>
      <c r="S10" s="801"/>
      <c r="T10" s="801"/>
      <c r="U10" s="43"/>
      <c r="V10" s="43" t="s">
        <v>72</v>
      </c>
      <c r="W10" s="43"/>
      <c r="X10" s="43"/>
      <c r="Y10" s="121"/>
    </row>
    <row r="11" spans="1:25">
      <c r="A11" s="37" t="s">
        <v>66</v>
      </c>
      <c r="B11" s="38"/>
      <c r="C11" s="38"/>
      <c r="D11" s="38"/>
      <c r="E11" s="38"/>
      <c r="F11" s="39"/>
      <c r="G11" s="12"/>
      <c r="H11" s="15"/>
      <c r="I11" s="15"/>
      <c r="J11" s="17"/>
      <c r="K11" s="12"/>
      <c r="L11" s="114" t="s">
        <v>39</v>
      </c>
      <c r="M11" s="15"/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>
      <c r="A12" s="37" t="s">
        <v>63</v>
      </c>
      <c r="B12" s="38"/>
      <c r="C12" s="38"/>
      <c r="D12" s="38"/>
      <c r="E12" s="38"/>
      <c r="F12" s="38"/>
      <c r="G12" s="12"/>
      <c r="H12" s="15"/>
      <c r="I12" s="15"/>
      <c r="J12" s="17"/>
      <c r="K12" s="12"/>
      <c r="L12" s="114" t="s">
        <v>37</v>
      </c>
      <c r="M12" s="15"/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>
      <c r="A13" s="31" t="s">
        <v>35</v>
      </c>
      <c r="B13" s="42"/>
      <c r="C13" s="42"/>
      <c r="D13" s="42"/>
      <c r="E13" s="42"/>
      <c r="F13" s="42"/>
      <c r="G13" s="32"/>
      <c r="H13" s="43"/>
      <c r="I13" s="33"/>
      <c r="J13" s="33"/>
      <c r="K13" s="118"/>
      <c r="L13" s="18" t="s">
        <v>3</v>
      </c>
      <c r="M13" s="15"/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>
      <c r="A14" s="37" t="s">
        <v>62</v>
      </c>
      <c r="B14" s="38"/>
      <c r="C14" s="38"/>
      <c r="D14" s="38"/>
      <c r="E14" s="38"/>
      <c r="F14" s="39"/>
      <c r="G14" s="12"/>
      <c r="H14" s="15"/>
      <c r="I14" s="15"/>
      <c r="J14" s="17"/>
      <c r="K14" s="119"/>
      <c r="L14" s="18" t="s">
        <v>4</v>
      </c>
      <c r="M14" s="16"/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>
      <c r="A15" s="37" t="s">
        <v>63</v>
      </c>
      <c r="B15" s="38"/>
      <c r="C15" s="38"/>
      <c r="D15" s="38"/>
      <c r="E15" s="38"/>
      <c r="F15" s="38"/>
      <c r="G15" s="12"/>
      <c r="H15" s="15"/>
      <c r="I15" s="15"/>
      <c r="J15" s="17"/>
      <c r="K15" s="115"/>
      <c r="L15" s="18" t="s">
        <v>5</v>
      </c>
      <c r="M15" s="15"/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>
      <c r="A16" s="122"/>
      <c r="B16" s="41"/>
      <c r="C16" s="41"/>
      <c r="D16" s="41"/>
      <c r="E16" s="41"/>
      <c r="F16" s="41"/>
      <c r="G16" s="22"/>
      <c r="H16" s="25"/>
      <c r="I16" s="25"/>
      <c r="J16" s="23"/>
      <c r="K16" s="117"/>
      <c r="L16" s="116" t="s">
        <v>68</v>
      </c>
      <c r="M16" s="25"/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>
      <c r="A17" s="48"/>
      <c r="B17" s="49"/>
      <c r="C17" s="50"/>
      <c r="D17" s="50"/>
      <c r="E17" s="50"/>
      <c r="F17" s="51"/>
      <c r="G17" s="48" t="s">
        <v>81</v>
      </c>
      <c r="H17" s="49"/>
      <c r="I17" s="15"/>
      <c r="J17" s="12"/>
      <c r="K17" s="15"/>
      <c r="L17" s="12"/>
      <c r="M17" s="12"/>
      <c r="N17" s="12"/>
      <c r="O17" s="12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>
      <c r="A18" s="53"/>
      <c r="B18" s="49"/>
      <c r="C18" s="50"/>
      <c r="D18" s="50"/>
      <c r="E18" s="54"/>
      <c r="F18" s="55"/>
      <c r="G18" s="53" t="s">
        <v>79</v>
      </c>
      <c r="H18" s="49"/>
      <c r="I18" s="15"/>
      <c r="J18" s="12"/>
      <c r="K18" s="15"/>
      <c r="L18" s="12"/>
      <c r="M18" s="12"/>
      <c r="N18" s="12"/>
      <c r="O18" s="12"/>
      <c r="P18" s="12"/>
      <c r="Q18" s="52" t="s">
        <v>73</v>
      </c>
      <c r="R18" s="12"/>
      <c r="S18" s="12"/>
      <c r="T18" s="12"/>
      <c r="U18" s="15"/>
      <c r="V18" s="15"/>
      <c r="W18" s="15"/>
      <c r="X18" s="13"/>
      <c r="Y18" s="57"/>
    </row>
    <row r="19" spans="1:25">
      <c r="A19" s="53"/>
      <c r="B19" s="12"/>
      <c r="C19" s="54"/>
      <c r="D19" s="54"/>
      <c r="E19" s="12"/>
      <c r="F19" s="58"/>
      <c r="G19" s="53">
        <v>58892</v>
      </c>
      <c r="H19" s="12"/>
      <c r="I19" s="15"/>
      <c r="J19" s="15"/>
      <c r="K19" s="15"/>
      <c r="L19" s="15"/>
      <c r="M19" s="15"/>
      <c r="N19" s="15"/>
      <c r="O19" s="12"/>
      <c r="P19" s="12"/>
      <c r="Q19" s="59" t="s">
        <v>74</v>
      </c>
      <c r="R19" s="15"/>
      <c r="S19" s="15"/>
      <c r="T19" s="15"/>
      <c r="U19" s="15"/>
      <c r="V19" s="15"/>
      <c r="W19" s="15"/>
      <c r="X19" s="13"/>
      <c r="Y19" s="57"/>
    </row>
    <row r="20" spans="1:25">
      <c r="A20" s="53"/>
      <c r="B20" s="12"/>
      <c r="C20" s="54"/>
      <c r="D20" s="54"/>
      <c r="E20" s="12"/>
      <c r="F20" s="58"/>
      <c r="G20" s="53" t="s">
        <v>80</v>
      </c>
      <c r="H20" s="12"/>
      <c r="I20" s="54"/>
      <c r="J20" s="15"/>
      <c r="K20" s="15"/>
      <c r="L20" s="15"/>
      <c r="M20" s="15"/>
      <c r="N20" s="15"/>
      <c r="O20" s="12"/>
      <c r="P20" s="12"/>
      <c r="Q20" s="52" t="s">
        <v>75</v>
      </c>
      <c r="R20" s="12"/>
      <c r="S20" s="12"/>
      <c r="T20" s="15"/>
      <c r="U20" s="15"/>
      <c r="V20" s="15"/>
      <c r="W20" s="15"/>
      <c r="X20" s="13"/>
      <c r="Y20" s="57"/>
    </row>
    <row r="21" spans="1:25">
      <c r="A21" s="53"/>
      <c r="B21" s="12"/>
      <c r="C21" s="54"/>
      <c r="D21" s="54"/>
      <c r="E21" s="12"/>
      <c r="F21" s="58"/>
      <c r="G21" s="53" t="s">
        <v>24</v>
      </c>
      <c r="H21" s="60"/>
      <c r="I21" s="61">
        <v>36</v>
      </c>
      <c r="J21" s="61">
        <v>38</v>
      </c>
      <c r="K21" s="61">
        <v>40</v>
      </c>
      <c r="L21" s="61">
        <v>42</v>
      </c>
      <c r="M21" s="61">
        <v>44</v>
      </c>
      <c r="N21" s="61">
        <v>46</v>
      </c>
      <c r="O21" s="62"/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>
      <c r="A22" s="53"/>
      <c r="B22" s="12"/>
      <c r="C22" s="12"/>
      <c r="D22" s="12"/>
      <c r="E22" s="12"/>
      <c r="F22" s="58"/>
      <c r="G22" s="53" t="s">
        <v>54</v>
      </c>
      <c r="H22" s="60"/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2"/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>
      <c r="A23" s="53"/>
      <c r="B23" s="12"/>
      <c r="C23" s="12"/>
      <c r="D23" s="12"/>
      <c r="E23" s="12"/>
      <c r="F23" s="58"/>
      <c r="G23" s="53" t="s">
        <v>55</v>
      </c>
      <c r="H23" s="60"/>
      <c r="I23" s="61">
        <v>1</v>
      </c>
      <c r="J23" s="61">
        <v>1</v>
      </c>
      <c r="K23" s="63">
        <v>1</v>
      </c>
      <c r="L23" s="61">
        <v>1</v>
      </c>
      <c r="M23" s="61">
        <v>1</v>
      </c>
      <c r="N23" s="61">
        <v>1</v>
      </c>
      <c r="O23" s="63"/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>
      <c r="A24" s="53"/>
      <c r="B24" s="12"/>
      <c r="C24" s="12"/>
      <c r="D24" s="12"/>
      <c r="E24" s="12"/>
      <c r="F24" s="58"/>
      <c r="G24" s="53" t="s">
        <v>6</v>
      </c>
      <c r="H24" s="60" t="s">
        <v>1</v>
      </c>
      <c r="I24" s="64"/>
      <c r="J24" s="15" t="s">
        <v>17</v>
      </c>
      <c r="K24" s="15"/>
      <c r="L24" s="13"/>
      <c r="M24" s="13"/>
      <c r="N24" s="13"/>
      <c r="O24" s="15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>
      <c r="A25" s="53"/>
      <c r="B25" s="12"/>
      <c r="C25" s="12"/>
      <c r="D25" s="12"/>
      <c r="E25" s="12"/>
      <c r="F25" s="58"/>
      <c r="G25" s="40" t="s">
        <v>7</v>
      </c>
      <c r="H25" s="60" t="s">
        <v>1</v>
      </c>
      <c r="I25" s="65"/>
      <c r="J25" s="15" t="s">
        <v>17</v>
      </c>
      <c r="K25" s="15"/>
      <c r="L25" s="15"/>
      <c r="M25" s="15"/>
      <c r="N25" s="15"/>
      <c r="O25" s="12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>
      <c r="A26" s="53"/>
      <c r="B26" s="12"/>
      <c r="C26" s="12"/>
      <c r="D26" s="12"/>
      <c r="E26" s="12"/>
      <c r="F26" s="58"/>
      <c r="G26" s="40" t="s">
        <v>8</v>
      </c>
      <c r="H26" s="60" t="s">
        <v>1</v>
      </c>
      <c r="I26" s="66"/>
      <c r="J26" s="67"/>
      <c r="K26" s="15"/>
      <c r="L26" s="15"/>
      <c r="M26" s="15"/>
      <c r="N26" s="15"/>
      <c r="O26" s="12"/>
      <c r="P26" s="12"/>
      <c r="Q26" s="68"/>
      <c r="R26" s="25"/>
      <c r="S26" s="25"/>
      <c r="T26" s="25"/>
      <c r="U26" s="25"/>
      <c r="V26" s="25"/>
      <c r="W26" s="25"/>
      <c r="X26" s="69"/>
      <c r="Y26" s="70"/>
    </row>
    <row r="27" spans="1:25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75" t="s">
        <v>9</v>
      </c>
      <c r="G27" s="1076" t="s">
        <v>24</v>
      </c>
      <c r="H27" s="1076"/>
      <c r="I27" s="1076"/>
      <c r="J27" s="1076"/>
      <c r="K27" s="1076"/>
      <c r="L27" s="1076"/>
      <c r="M27" s="1076"/>
      <c r="N27" s="1076"/>
      <c r="O27" s="1076"/>
      <c r="P27" s="1076"/>
      <c r="Q27" s="1077"/>
      <c r="R27" s="102" t="s">
        <v>10</v>
      </c>
      <c r="S27" s="1096" t="s">
        <v>25</v>
      </c>
      <c r="T27" s="1096"/>
      <c r="U27" s="1096"/>
      <c r="V27" s="102" t="s">
        <v>11</v>
      </c>
      <c r="W27" s="102" t="s">
        <v>11</v>
      </c>
      <c r="X27" s="104" t="s">
        <v>16</v>
      </c>
      <c r="Y27" s="105" t="s">
        <v>18</v>
      </c>
    </row>
    <row r="28" spans="1:25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75"/>
      <c r="G28" s="72">
        <v>36</v>
      </c>
      <c r="H28" s="72">
        <v>38</v>
      </c>
      <c r="I28" s="72">
        <v>40</v>
      </c>
      <c r="J28" s="72">
        <v>42</v>
      </c>
      <c r="K28" s="72">
        <v>44</v>
      </c>
      <c r="L28" s="72">
        <v>46</v>
      </c>
      <c r="M28" s="108"/>
      <c r="N28" s="92"/>
      <c r="O28" s="92"/>
      <c r="P28" s="92"/>
      <c r="Q28" s="92"/>
      <c r="R28" s="103" t="s">
        <v>13</v>
      </c>
      <c r="S28" s="1097"/>
      <c r="T28" s="1097"/>
      <c r="U28" s="1097"/>
      <c r="V28" s="103" t="s">
        <v>14</v>
      </c>
      <c r="W28" s="103" t="s">
        <v>15</v>
      </c>
      <c r="X28" s="71" t="s">
        <v>17</v>
      </c>
      <c r="Y28" s="109" t="s">
        <v>17</v>
      </c>
    </row>
    <row r="29" spans="1:25">
      <c r="A29" s="1153">
        <v>306105</v>
      </c>
      <c r="B29" s="1118">
        <v>58892</v>
      </c>
      <c r="C29" s="764">
        <v>1</v>
      </c>
      <c r="D29" s="764" t="s">
        <v>56</v>
      </c>
      <c r="E29" s="764"/>
      <c r="F29" s="61" t="s">
        <v>54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3"/>
      <c r="N29" s="61"/>
      <c r="O29" s="61"/>
      <c r="P29" s="61"/>
      <c r="Q29" s="61"/>
      <c r="R29" s="764">
        <f>L29+K29+J29+I29+H29+G29+G30+H30+I30+J30+K30+L30</f>
        <v>12</v>
      </c>
      <c r="S29" s="764">
        <v>1</v>
      </c>
      <c r="T29" s="1116" t="s">
        <v>19</v>
      </c>
      <c r="U29" s="1124">
        <v>443</v>
      </c>
      <c r="V29" s="764">
        <f>U29</f>
        <v>443</v>
      </c>
      <c r="W29" s="764">
        <f>V29*R29</f>
        <v>5316</v>
      </c>
      <c r="X29" s="1126">
        <v>7</v>
      </c>
      <c r="Y29" s="1122">
        <v>7.9</v>
      </c>
    </row>
    <row r="30" spans="1:25">
      <c r="A30" s="1154"/>
      <c r="B30" s="1119"/>
      <c r="C30" s="765"/>
      <c r="D30" s="765"/>
      <c r="E30" s="765"/>
      <c r="F30" s="91" t="s">
        <v>55</v>
      </c>
      <c r="G30" s="61">
        <v>1</v>
      </c>
      <c r="H30" s="61">
        <v>1</v>
      </c>
      <c r="I30" s="63">
        <v>1</v>
      </c>
      <c r="J30" s="61">
        <v>1</v>
      </c>
      <c r="K30" s="61">
        <v>1</v>
      </c>
      <c r="L30" s="61">
        <v>1</v>
      </c>
      <c r="M30" s="72"/>
      <c r="N30" s="72"/>
      <c r="O30" s="72"/>
      <c r="P30" s="72"/>
      <c r="Q30" s="72"/>
      <c r="R30" s="765"/>
      <c r="S30" s="765"/>
      <c r="T30" s="1138"/>
      <c r="U30" s="1125"/>
      <c r="V30" s="765"/>
      <c r="W30" s="765"/>
      <c r="X30" s="1127"/>
      <c r="Y30" s="1123"/>
    </row>
    <row r="31" spans="1:25">
      <c r="A31" s="1154"/>
      <c r="B31" s="1119"/>
      <c r="C31" s="77"/>
      <c r="D31" s="77"/>
      <c r="E31" s="77"/>
      <c r="F31" s="77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2"/>
      <c r="W31" s="72"/>
      <c r="X31" s="75"/>
      <c r="Y31" s="76"/>
    </row>
    <row r="32" spans="1:25">
      <c r="A32" s="1154"/>
      <c r="B32" s="1119"/>
      <c r="C32" s="764">
        <v>2</v>
      </c>
      <c r="D32" s="764" t="s">
        <v>57</v>
      </c>
      <c r="E32" s="764"/>
      <c r="F32" s="61" t="s">
        <v>54</v>
      </c>
      <c r="G32" s="61">
        <v>1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3"/>
      <c r="N32" s="61"/>
      <c r="O32" s="61"/>
      <c r="P32" s="61"/>
      <c r="Q32" s="61"/>
      <c r="R32" s="764">
        <f>L32+K32+J32+I32+H32+G32+G33+H33+I33+J33+K33+L33</f>
        <v>12</v>
      </c>
      <c r="S32" s="764">
        <v>1</v>
      </c>
      <c r="T32" s="1116" t="s">
        <v>19</v>
      </c>
      <c r="U32" s="1124">
        <v>384</v>
      </c>
      <c r="V32" s="764">
        <f>U32</f>
        <v>384</v>
      </c>
      <c r="W32" s="764">
        <f>V32*R32</f>
        <v>4608</v>
      </c>
      <c r="X32" s="1126">
        <v>7</v>
      </c>
      <c r="Y32" s="1122">
        <v>7.9</v>
      </c>
    </row>
    <row r="33" spans="1:25">
      <c r="A33" s="1154"/>
      <c r="B33" s="1119"/>
      <c r="C33" s="765"/>
      <c r="D33" s="765"/>
      <c r="E33" s="765"/>
      <c r="F33" s="91" t="s">
        <v>55</v>
      </c>
      <c r="G33" s="61">
        <v>1</v>
      </c>
      <c r="H33" s="61">
        <v>1</v>
      </c>
      <c r="I33" s="63">
        <v>1</v>
      </c>
      <c r="J33" s="61">
        <v>1</v>
      </c>
      <c r="K33" s="61">
        <v>1</v>
      </c>
      <c r="L33" s="61">
        <v>1</v>
      </c>
      <c r="M33" s="72"/>
      <c r="N33" s="72"/>
      <c r="O33" s="72"/>
      <c r="P33" s="72"/>
      <c r="Q33" s="72"/>
      <c r="R33" s="765"/>
      <c r="S33" s="765"/>
      <c r="T33" s="1138"/>
      <c r="U33" s="1125"/>
      <c r="V33" s="765"/>
      <c r="W33" s="765"/>
      <c r="X33" s="1127"/>
      <c r="Y33" s="1123"/>
    </row>
    <row r="34" spans="1:25">
      <c r="A34" s="1154"/>
      <c r="B34" s="1119"/>
      <c r="C34" s="77"/>
      <c r="D34" s="77"/>
      <c r="E34" s="77"/>
      <c r="F34" s="7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4"/>
      <c r="V34" s="72"/>
      <c r="W34" s="72"/>
      <c r="X34" s="75"/>
      <c r="Y34" s="76"/>
    </row>
    <row r="35" spans="1:25">
      <c r="A35" s="1154"/>
      <c r="B35" s="1119"/>
      <c r="C35" s="764">
        <v>3</v>
      </c>
      <c r="D35" s="764" t="s">
        <v>58</v>
      </c>
      <c r="E35" s="764"/>
      <c r="F35" s="61" t="s">
        <v>54</v>
      </c>
      <c r="G35" s="61">
        <v>1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3"/>
      <c r="N35" s="61"/>
      <c r="O35" s="61"/>
      <c r="P35" s="61"/>
      <c r="Q35" s="61"/>
      <c r="R35" s="764">
        <f>L35+K35+J35+I35+H35+G35+G36+H36+I36+J36+K36+L36</f>
        <v>12</v>
      </c>
      <c r="S35" s="764">
        <v>1</v>
      </c>
      <c r="T35" s="1116" t="s">
        <v>19</v>
      </c>
      <c r="U35" s="1124">
        <v>157</v>
      </c>
      <c r="V35" s="764">
        <f>U35</f>
        <v>157</v>
      </c>
      <c r="W35" s="764">
        <f>V35*R35</f>
        <v>1884</v>
      </c>
      <c r="X35" s="1126">
        <v>7</v>
      </c>
      <c r="Y35" s="1122">
        <v>7.9</v>
      </c>
    </row>
    <row r="36" spans="1:25">
      <c r="A36" s="1154"/>
      <c r="B36" s="1119"/>
      <c r="C36" s="765"/>
      <c r="D36" s="765"/>
      <c r="E36" s="765"/>
      <c r="F36" s="91" t="s">
        <v>55</v>
      </c>
      <c r="G36" s="61">
        <v>1</v>
      </c>
      <c r="H36" s="61">
        <v>1</v>
      </c>
      <c r="I36" s="63">
        <v>1</v>
      </c>
      <c r="J36" s="61">
        <v>1</v>
      </c>
      <c r="K36" s="61">
        <v>1</v>
      </c>
      <c r="L36" s="61">
        <v>1</v>
      </c>
      <c r="M36" s="72"/>
      <c r="N36" s="72"/>
      <c r="O36" s="72"/>
      <c r="P36" s="72"/>
      <c r="Q36" s="72"/>
      <c r="R36" s="765"/>
      <c r="S36" s="765"/>
      <c r="T36" s="1138"/>
      <c r="U36" s="1125"/>
      <c r="V36" s="765"/>
      <c r="W36" s="765"/>
      <c r="X36" s="1127"/>
      <c r="Y36" s="1123"/>
    </row>
    <row r="37" spans="1:25">
      <c r="A37" s="1154"/>
      <c r="B37" s="1119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96"/>
      <c r="V37" s="94"/>
      <c r="W37" s="94"/>
      <c r="X37" s="97"/>
      <c r="Y37" s="98"/>
    </row>
    <row r="38" spans="1:25">
      <c r="A38" s="1154"/>
      <c r="B38" s="1119"/>
      <c r="C38" s="764">
        <v>3</v>
      </c>
      <c r="D38" s="764" t="s">
        <v>85</v>
      </c>
      <c r="E38" s="764"/>
      <c r="F38" s="61" t="s">
        <v>54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3"/>
      <c r="N38" s="61"/>
      <c r="O38" s="61"/>
      <c r="P38" s="61"/>
      <c r="Q38" s="61"/>
      <c r="R38" s="764">
        <f>L38+K38+J38+I38+H38+G38+G39+H39+I39+J39+K39+L39</f>
        <v>12</v>
      </c>
      <c r="S38" s="764">
        <v>158</v>
      </c>
      <c r="T38" s="1116" t="s">
        <v>19</v>
      </c>
      <c r="U38" s="1124">
        <v>249</v>
      </c>
      <c r="V38" s="764">
        <f>U38-U35</f>
        <v>92</v>
      </c>
      <c r="W38" s="764">
        <f>V38*R38</f>
        <v>1104</v>
      </c>
      <c r="X38" s="1126">
        <v>7</v>
      </c>
      <c r="Y38" s="1122">
        <v>7.9</v>
      </c>
    </row>
    <row r="39" spans="1:25">
      <c r="A39" s="1154"/>
      <c r="B39" s="1119"/>
      <c r="C39" s="765"/>
      <c r="D39" s="765"/>
      <c r="E39" s="765"/>
      <c r="F39" s="91" t="s">
        <v>55</v>
      </c>
      <c r="G39" s="61">
        <v>1</v>
      </c>
      <c r="H39" s="61">
        <v>1</v>
      </c>
      <c r="I39" s="63">
        <v>1</v>
      </c>
      <c r="J39" s="61">
        <v>1</v>
      </c>
      <c r="K39" s="61">
        <v>1</v>
      </c>
      <c r="L39" s="61">
        <v>1</v>
      </c>
      <c r="M39" s="72"/>
      <c r="N39" s="72"/>
      <c r="O39" s="72"/>
      <c r="P39" s="72"/>
      <c r="Q39" s="72"/>
      <c r="R39" s="765"/>
      <c r="S39" s="765"/>
      <c r="T39" s="1138"/>
      <c r="U39" s="1125"/>
      <c r="V39" s="765"/>
      <c r="W39" s="765"/>
      <c r="X39" s="1127"/>
      <c r="Y39" s="1123"/>
    </row>
    <row r="40" spans="1:25">
      <c r="A40" s="1154"/>
      <c r="B40" s="1119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6"/>
      <c r="V40" s="94"/>
      <c r="W40" s="94"/>
      <c r="X40" s="97"/>
      <c r="Y40" s="98"/>
    </row>
    <row r="41" spans="1:25">
      <c r="A41" s="1154"/>
      <c r="B41" s="1119"/>
      <c r="C41" s="764">
        <v>4</v>
      </c>
      <c r="D41" s="764" t="s">
        <v>59</v>
      </c>
      <c r="E41" s="764"/>
      <c r="F41" s="61" t="s">
        <v>54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3"/>
      <c r="N41" s="61"/>
      <c r="O41" s="61"/>
      <c r="P41" s="61"/>
      <c r="Q41" s="61"/>
      <c r="R41" s="764">
        <f>L41+K41+J41+I41+H41+G41+G42+H42+I42+J42+K42+L42</f>
        <v>12</v>
      </c>
      <c r="S41" s="764">
        <v>1</v>
      </c>
      <c r="T41" s="1116" t="s">
        <v>19</v>
      </c>
      <c r="U41" s="1124">
        <v>782</v>
      </c>
      <c r="V41" s="764">
        <f>U41</f>
        <v>782</v>
      </c>
      <c r="W41" s="764">
        <f>V41*R41</f>
        <v>9384</v>
      </c>
      <c r="X41" s="1126">
        <v>7</v>
      </c>
      <c r="Y41" s="1122">
        <v>7.9</v>
      </c>
    </row>
    <row r="42" spans="1:25">
      <c r="A42" s="1154"/>
      <c r="B42" s="1119"/>
      <c r="C42" s="765"/>
      <c r="D42" s="765"/>
      <c r="E42" s="765"/>
      <c r="F42" s="91" t="s">
        <v>55</v>
      </c>
      <c r="G42" s="61">
        <v>1</v>
      </c>
      <c r="H42" s="61">
        <v>1</v>
      </c>
      <c r="I42" s="63">
        <v>1</v>
      </c>
      <c r="J42" s="61">
        <v>1</v>
      </c>
      <c r="K42" s="61">
        <v>1</v>
      </c>
      <c r="L42" s="61">
        <v>1</v>
      </c>
      <c r="M42" s="72"/>
      <c r="N42" s="72"/>
      <c r="O42" s="72"/>
      <c r="P42" s="72"/>
      <c r="Q42" s="72"/>
      <c r="R42" s="765"/>
      <c r="S42" s="765"/>
      <c r="T42" s="1138"/>
      <c r="U42" s="1125"/>
      <c r="V42" s="765"/>
      <c r="W42" s="765"/>
      <c r="X42" s="1127"/>
      <c r="Y42" s="1123"/>
    </row>
    <row r="43" spans="1:25">
      <c r="A43" s="1154"/>
      <c r="B43" s="1119"/>
      <c r="C43" s="93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96"/>
      <c r="V43" s="94"/>
      <c r="W43" s="94"/>
      <c r="X43" s="97"/>
      <c r="Y43" s="98"/>
    </row>
    <row r="44" spans="1:25">
      <c r="A44" s="1154"/>
      <c r="B44" s="1119"/>
      <c r="C44" s="764">
        <v>4</v>
      </c>
      <c r="D44" s="764" t="s">
        <v>60</v>
      </c>
      <c r="E44" s="764"/>
      <c r="F44" s="61" t="s">
        <v>54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3"/>
      <c r="N44" s="61"/>
      <c r="O44" s="61"/>
      <c r="P44" s="61"/>
      <c r="Q44" s="61"/>
      <c r="R44" s="764">
        <f>L44+K44+J44+I44+H44+G44+G45+H45+I45+J45+K45+L45</f>
        <v>12</v>
      </c>
      <c r="S44" s="764">
        <v>783</v>
      </c>
      <c r="T44" s="1116" t="s">
        <v>19</v>
      </c>
      <c r="U44" s="1124">
        <v>882</v>
      </c>
      <c r="V44" s="764">
        <v>100</v>
      </c>
      <c r="W44" s="764">
        <f>V44*R44</f>
        <v>1200</v>
      </c>
      <c r="X44" s="1126">
        <v>7</v>
      </c>
      <c r="Y44" s="1122">
        <v>7.9</v>
      </c>
    </row>
    <row r="45" spans="1:25">
      <c r="A45" s="1154"/>
      <c r="B45" s="1119"/>
      <c r="C45" s="765"/>
      <c r="D45" s="765"/>
      <c r="E45" s="765"/>
      <c r="F45" s="91" t="s">
        <v>55</v>
      </c>
      <c r="G45" s="61">
        <v>1</v>
      </c>
      <c r="H45" s="61">
        <v>1</v>
      </c>
      <c r="I45" s="63">
        <v>1</v>
      </c>
      <c r="J45" s="61">
        <v>1</v>
      </c>
      <c r="K45" s="61">
        <v>1</v>
      </c>
      <c r="L45" s="61">
        <v>1</v>
      </c>
      <c r="M45" s="72"/>
      <c r="N45" s="72"/>
      <c r="O45" s="72"/>
      <c r="P45" s="72"/>
      <c r="Q45" s="72"/>
      <c r="R45" s="765"/>
      <c r="S45" s="765"/>
      <c r="T45" s="1138"/>
      <c r="U45" s="1125"/>
      <c r="V45" s="765"/>
      <c r="W45" s="765"/>
      <c r="X45" s="1127"/>
      <c r="Y45" s="1123"/>
    </row>
    <row r="46" spans="1:25">
      <c r="A46" s="1154"/>
      <c r="B46" s="1119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  <c r="U46" s="96"/>
      <c r="V46" s="94"/>
      <c r="W46" s="94"/>
      <c r="X46" s="97"/>
      <c r="Y46" s="98"/>
    </row>
    <row r="47" spans="1:25">
      <c r="A47" s="1154"/>
      <c r="B47" s="1119"/>
      <c r="C47" s="764">
        <v>7</v>
      </c>
      <c r="D47" s="764" t="s">
        <v>61</v>
      </c>
      <c r="E47" s="764"/>
      <c r="F47" s="61" t="s">
        <v>54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3"/>
      <c r="N47" s="61"/>
      <c r="O47" s="61"/>
      <c r="P47" s="61"/>
      <c r="Q47" s="61"/>
      <c r="R47" s="764">
        <f>L47+K47+J47+I47+H47+G47+G48+H48+I48+J48+K48+L48</f>
        <v>12</v>
      </c>
      <c r="S47" s="764">
        <v>1</v>
      </c>
      <c r="T47" s="1116" t="s">
        <v>19</v>
      </c>
      <c r="U47" s="1124">
        <v>88</v>
      </c>
      <c r="V47" s="764">
        <f>U47</f>
        <v>88</v>
      </c>
      <c r="W47" s="764">
        <f>V47*R47</f>
        <v>1056</v>
      </c>
      <c r="X47" s="1126">
        <v>7</v>
      </c>
      <c r="Y47" s="1122">
        <v>7.9</v>
      </c>
    </row>
    <row r="48" spans="1:25">
      <c r="A48" s="1154"/>
      <c r="B48" s="1152"/>
      <c r="C48" s="765"/>
      <c r="D48" s="765"/>
      <c r="E48" s="765"/>
      <c r="F48" s="91" t="s">
        <v>55</v>
      </c>
      <c r="G48" s="61">
        <v>1</v>
      </c>
      <c r="H48" s="61">
        <v>1</v>
      </c>
      <c r="I48" s="63">
        <v>1</v>
      </c>
      <c r="J48" s="61">
        <v>1</v>
      </c>
      <c r="K48" s="61">
        <v>1</v>
      </c>
      <c r="L48" s="61">
        <v>1</v>
      </c>
      <c r="M48" s="72"/>
      <c r="N48" s="72"/>
      <c r="O48" s="72"/>
      <c r="P48" s="72"/>
      <c r="Q48" s="72"/>
      <c r="R48" s="765"/>
      <c r="S48" s="765"/>
      <c r="T48" s="1138"/>
      <c r="U48" s="1125"/>
      <c r="V48" s="765"/>
      <c r="W48" s="765"/>
      <c r="X48" s="1127"/>
      <c r="Y48" s="1123"/>
    </row>
    <row r="49" spans="1:25" ht="13.5" thickBot="1">
      <c r="A49" s="78"/>
      <c r="B49" s="79"/>
      <c r="C49" s="80"/>
      <c r="D49" s="80"/>
      <c r="E49" s="80"/>
      <c r="F49" s="80"/>
      <c r="G49" s="79"/>
      <c r="H49" s="79"/>
      <c r="I49" s="79"/>
      <c r="J49" s="79"/>
      <c r="K49" s="79"/>
      <c r="L49" s="79"/>
      <c r="M49" s="79"/>
      <c r="N49" s="88"/>
      <c r="O49" s="79"/>
      <c r="P49" s="79"/>
      <c r="Q49" s="79"/>
      <c r="R49" s="79"/>
      <c r="S49" s="79"/>
      <c r="T49" s="79"/>
      <c r="U49" s="79"/>
      <c r="V49" s="88">
        <f>SUM(V29:V48)</f>
        <v>2046</v>
      </c>
      <c r="W49" s="88">
        <f>SUM(W29:W48)</f>
        <v>24552</v>
      </c>
      <c r="X49" s="81">
        <f>X33+X30</f>
        <v>0</v>
      </c>
      <c r="Y49" s="89">
        <f>Y33+Y30</f>
        <v>0</v>
      </c>
    </row>
    <row r="50" spans="1: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>
      <c r="A51" s="82" t="s">
        <v>41</v>
      </c>
      <c r="B51" s="82"/>
      <c r="C51" s="90">
        <f>V49</f>
        <v>2046</v>
      </c>
      <c r="D51" s="82" t="s">
        <v>44</v>
      </c>
      <c r="E51" s="130" t="s">
        <v>84</v>
      </c>
      <c r="F51" s="132" t="s">
        <v>9</v>
      </c>
      <c r="G51" s="1159" t="s">
        <v>82</v>
      </c>
      <c r="H51" s="1160"/>
      <c r="I51" s="1160"/>
      <c r="J51" s="1160"/>
      <c r="K51" s="1160"/>
      <c r="L51" s="1161"/>
      <c r="M51" s="131"/>
      <c r="N51" s="130" t="s">
        <v>83</v>
      </c>
      <c r="O51" s="1151" t="s">
        <v>51</v>
      </c>
      <c r="P51" s="1151"/>
      <c r="Q51" s="84"/>
      <c r="R51" s="84"/>
      <c r="S51" s="84"/>
      <c r="T51" s="84"/>
      <c r="U51" s="84"/>
      <c r="V51" s="84"/>
      <c r="W51" s="84"/>
      <c r="X51" s="82"/>
      <c r="Y51" s="82"/>
    </row>
    <row r="52" spans="1:25">
      <c r="A52" s="82" t="s">
        <v>42</v>
      </c>
      <c r="B52" s="82"/>
      <c r="C52" s="120">
        <f>W49</f>
        <v>24552</v>
      </c>
      <c r="D52" s="82" t="s">
        <v>15</v>
      </c>
      <c r="E52" s="128"/>
      <c r="F52" s="128"/>
      <c r="G52" s="72">
        <v>36</v>
      </c>
      <c r="H52" s="72">
        <v>38</v>
      </c>
      <c r="I52" s="72">
        <v>40</v>
      </c>
      <c r="J52" s="72">
        <v>42</v>
      </c>
      <c r="K52" s="72">
        <v>44</v>
      </c>
      <c r="L52" s="72">
        <v>46</v>
      </c>
      <c r="M52" s="129"/>
      <c r="N52" s="128"/>
      <c r="O52" s="1140"/>
      <c r="P52" s="1140"/>
      <c r="Q52" s="84"/>
      <c r="R52" s="84"/>
      <c r="S52" s="84"/>
      <c r="T52" s="84"/>
      <c r="U52" s="84"/>
      <c r="V52" s="84"/>
      <c r="W52" s="84"/>
      <c r="X52" s="82"/>
      <c r="Y52" s="82"/>
    </row>
    <row r="53" spans="1:25">
      <c r="A53" s="82" t="s">
        <v>21</v>
      </c>
      <c r="B53" s="82"/>
      <c r="C53" s="85">
        <v>14322</v>
      </c>
      <c r="D53" s="82" t="s">
        <v>22</v>
      </c>
      <c r="E53" s="759" t="s">
        <v>56</v>
      </c>
      <c r="F53" s="61" t="s">
        <v>54</v>
      </c>
      <c r="G53" s="61">
        <f>G29*V29</f>
        <v>443</v>
      </c>
      <c r="H53" s="61">
        <f>H29*V29</f>
        <v>443</v>
      </c>
      <c r="I53" s="61">
        <f>I29*V29</f>
        <v>443</v>
      </c>
      <c r="J53" s="61">
        <f>J29*V29</f>
        <v>443</v>
      </c>
      <c r="K53" s="61">
        <f>K29*V29</f>
        <v>443</v>
      </c>
      <c r="L53" s="61">
        <f>L29*V29</f>
        <v>443</v>
      </c>
      <c r="M53" s="129">
        <f t="shared" ref="M53:M66" si="0">G53+H53+I53+J53+K53+L53</f>
        <v>2658</v>
      </c>
      <c r="N53" s="764">
        <f>M53+M54</f>
        <v>5316</v>
      </c>
      <c r="O53" s="759">
        <v>1</v>
      </c>
      <c r="P53" s="759"/>
      <c r="Q53" s="84"/>
      <c r="R53" s="84"/>
      <c r="S53" s="84"/>
      <c r="T53" s="84"/>
      <c r="U53" s="84"/>
      <c r="V53" s="84"/>
      <c r="W53" s="84"/>
      <c r="X53" s="82"/>
      <c r="Y53" s="82"/>
    </row>
    <row r="54" spans="1:25">
      <c r="A54" s="82" t="s">
        <v>23</v>
      </c>
      <c r="B54" s="82"/>
      <c r="C54" s="85">
        <v>16163</v>
      </c>
      <c r="D54" s="82" t="s">
        <v>22</v>
      </c>
      <c r="E54" s="759"/>
      <c r="F54" s="61" t="s">
        <v>55</v>
      </c>
      <c r="G54" s="61">
        <f>G30*V29</f>
        <v>443</v>
      </c>
      <c r="H54" s="61">
        <f>H30*V29</f>
        <v>443</v>
      </c>
      <c r="I54" s="61">
        <f>I30*V29</f>
        <v>443</v>
      </c>
      <c r="J54" s="61">
        <f>J30*V29</f>
        <v>443</v>
      </c>
      <c r="K54" s="61">
        <f>K30*V29</f>
        <v>443</v>
      </c>
      <c r="L54" s="61">
        <f>L30*V29</f>
        <v>443</v>
      </c>
      <c r="M54" s="129">
        <f t="shared" si="0"/>
        <v>2658</v>
      </c>
      <c r="N54" s="766"/>
      <c r="O54" s="759"/>
      <c r="P54" s="759"/>
      <c r="Q54" s="84"/>
      <c r="R54" s="84"/>
      <c r="S54" s="84"/>
      <c r="T54" s="84"/>
      <c r="U54" s="84"/>
      <c r="V54" s="84"/>
      <c r="W54" s="84"/>
      <c r="X54" s="82"/>
      <c r="Y54" s="82"/>
    </row>
    <row r="55" spans="1:25">
      <c r="A55" s="82" t="s">
        <v>43</v>
      </c>
      <c r="B55" s="82"/>
      <c r="C55" s="86">
        <v>64.97</v>
      </c>
      <c r="D55" s="82" t="s">
        <v>45</v>
      </c>
      <c r="E55" s="759" t="s">
        <v>57</v>
      </c>
      <c r="F55" s="61" t="s">
        <v>54</v>
      </c>
      <c r="G55" s="61">
        <f>G32*V32</f>
        <v>384</v>
      </c>
      <c r="H55" s="61">
        <f>H32*V32</f>
        <v>384</v>
      </c>
      <c r="I55" s="61">
        <f>I32*V32</f>
        <v>384</v>
      </c>
      <c r="J55" s="61">
        <f>J32*V32</f>
        <v>384</v>
      </c>
      <c r="K55" s="61">
        <f>K32*V32</f>
        <v>384</v>
      </c>
      <c r="L55" s="61">
        <f>L32*V32</f>
        <v>384</v>
      </c>
      <c r="M55" s="129">
        <f t="shared" si="0"/>
        <v>2304</v>
      </c>
      <c r="N55" s="764">
        <f>M55+M56</f>
        <v>4608</v>
      </c>
      <c r="O55" s="759">
        <v>2</v>
      </c>
      <c r="P55" s="759"/>
      <c r="Q55" s="84"/>
      <c r="R55" s="84"/>
      <c r="S55" s="84"/>
      <c r="T55" s="84"/>
      <c r="U55" s="84"/>
      <c r="V55" s="84"/>
      <c r="W55" s="84"/>
      <c r="X55" s="82"/>
      <c r="Y55" s="82"/>
    </row>
    <row r="56" spans="1:25">
      <c r="A56" s="82"/>
      <c r="B56" s="82"/>
      <c r="C56" s="86"/>
      <c r="D56" s="86"/>
      <c r="E56" s="759"/>
      <c r="F56" s="61" t="s">
        <v>55</v>
      </c>
      <c r="G56" s="61">
        <f>G33*V32</f>
        <v>384</v>
      </c>
      <c r="H56" s="61">
        <f>H33*V32</f>
        <v>384</v>
      </c>
      <c r="I56" s="61">
        <f>I33*V32</f>
        <v>384</v>
      </c>
      <c r="J56" s="61">
        <f>J33*V32</f>
        <v>384</v>
      </c>
      <c r="K56" s="61">
        <f>K33*V32</f>
        <v>384</v>
      </c>
      <c r="L56" s="61">
        <f>L33*V32</f>
        <v>384</v>
      </c>
      <c r="M56" s="129">
        <f t="shared" si="0"/>
        <v>2304</v>
      </c>
      <c r="N56" s="766"/>
      <c r="O56" s="759"/>
      <c r="P56" s="759"/>
      <c r="Q56" s="84"/>
      <c r="R56" s="84"/>
      <c r="S56" s="84"/>
      <c r="T56" s="84"/>
      <c r="U56" s="84"/>
      <c r="V56" s="84"/>
      <c r="W56" s="84"/>
      <c r="X56" s="82"/>
      <c r="Y56" s="82"/>
    </row>
    <row r="57" spans="1:25">
      <c r="A57" s="82"/>
      <c r="B57" s="82"/>
      <c r="C57" s="86"/>
      <c r="D57" s="86"/>
      <c r="E57" s="759" t="s">
        <v>58</v>
      </c>
      <c r="F57" s="61" t="s">
        <v>54</v>
      </c>
      <c r="G57" s="61">
        <f>G35*V35</f>
        <v>157</v>
      </c>
      <c r="H57" s="61">
        <f>H35*V35</f>
        <v>157</v>
      </c>
      <c r="I57" s="61">
        <f>I35*V35</f>
        <v>157</v>
      </c>
      <c r="J57" s="61">
        <f>J35*V35</f>
        <v>157</v>
      </c>
      <c r="K57" s="61">
        <f>K35*V35</f>
        <v>157</v>
      </c>
      <c r="L57" s="61">
        <f>L35*V35</f>
        <v>157</v>
      </c>
      <c r="M57" s="129">
        <f t="shared" si="0"/>
        <v>942</v>
      </c>
      <c r="N57" s="764">
        <f>M57+M58</f>
        <v>1884</v>
      </c>
      <c r="O57" s="759">
        <v>3</v>
      </c>
      <c r="P57" s="759"/>
      <c r="Q57" s="84"/>
      <c r="R57" s="84"/>
      <c r="S57" s="84"/>
      <c r="T57" s="84"/>
      <c r="U57" s="84"/>
      <c r="V57" s="84"/>
      <c r="W57" s="84"/>
      <c r="X57" s="82"/>
      <c r="Y57" s="82"/>
    </row>
    <row r="58" spans="1:25">
      <c r="A58" s="82"/>
      <c r="B58" s="82"/>
      <c r="C58" s="86"/>
      <c r="D58" s="86"/>
      <c r="E58" s="759"/>
      <c r="F58" s="61" t="s">
        <v>55</v>
      </c>
      <c r="G58" s="61">
        <f>G36*V35</f>
        <v>157</v>
      </c>
      <c r="H58" s="61">
        <f>H36*V35</f>
        <v>157</v>
      </c>
      <c r="I58" s="61">
        <f>I36*V35</f>
        <v>157</v>
      </c>
      <c r="J58" s="61">
        <f>J36*V35</f>
        <v>157</v>
      </c>
      <c r="K58" s="61">
        <f>K36*V35</f>
        <v>157</v>
      </c>
      <c r="L58" s="61">
        <f>L36*V35</f>
        <v>157</v>
      </c>
      <c r="M58" s="129">
        <f t="shared" si="0"/>
        <v>942</v>
      </c>
      <c r="N58" s="766"/>
      <c r="O58" s="759"/>
      <c r="P58" s="759"/>
      <c r="Q58" s="84"/>
      <c r="R58" s="84"/>
      <c r="S58" s="84"/>
      <c r="T58" s="84"/>
      <c r="U58" s="84"/>
      <c r="V58" s="84"/>
      <c r="W58" s="84"/>
      <c r="X58" s="82"/>
      <c r="Y58" s="82"/>
    </row>
    <row r="59" spans="1:25">
      <c r="A59" s="82"/>
      <c r="B59" s="82"/>
      <c r="C59" s="86"/>
      <c r="D59" s="86"/>
      <c r="E59" s="759" t="s">
        <v>85</v>
      </c>
      <c r="F59" s="61" t="s">
        <v>54</v>
      </c>
      <c r="G59" s="61">
        <f>G38*V38</f>
        <v>92</v>
      </c>
      <c r="H59" s="61">
        <f>H38*V38</f>
        <v>92</v>
      </c>
      <c r="I59" s="61">
        <f>I38*V38</f>
        <v>92</v>
      </c>
      <c r="J59" s="61">
        <f>J38*V38</f>
        <v>92</v>
      </c>
      <c r="K59" s="61">
        <f>K38*V38</f>
        <v>92</v>
      </c>
      <c r="L59" s="61">
        <f>L38*V38</f>
        <v>92</v>
      </c>
      <c r="M59" s="129">
        <f t="shared" si="0"/>
        <v>552</v>
      </c>
      <c r="N59" s="764">
        <f>M59+M60</f>
        <v>1104</v>
      </c>
      <c r="O59" s="759"/>
      <c r="P59" s="759"/>
      <c r="Q59" s="84"/>
      <c r="R59" s="84"/>
      <c r="S59" s="84"/>
      <c r="T59" s="84"/>
      <c r="U59" s="84"/>
      <c r="V59" s="84"/>
      <c r="W59" s="84"/>
      <c r="X59" s="82"/>
      <c r="Y59" s="82"/>
    </row>
    <row r="60" spans="1:25">
      <c r="A60" s="82"/>
      <c r="B60" s="82"/>
      <c r="C60" s="86"/>
      <c r="D60" s="86"/>
      <c r="E60" s="759"/>
      <c r="F60" s="61" t="s">
        <v>55</v>
      </c>
      <c r="G60" s="61">
        <f>G39*V38</f>
        <v>92</v>
      </c>
      <c r="H60" s="61">
        <f>H39*V38</f>
        <v>92</v>
      </c>
      <c r="I60" s="61">
        <f>I39*V38</f>
        <v>92</v>
      </c>
      <c r="J60" s="61">
        <f>J39*V38</f>
        <v>92</v>
      </c>
      <c r="K60" s="61">
        <f>K39*V38</f>
        <v>92</v>
      </c>
      <c r="L60" s="61">
        <f>L39*V38</f>
        <v>92</v>
      </c>
      <c r="M60" s="129">
        <f t="shared" si="0"/>
        <v>552</v>
      </c>
      <c r="N60" s="766"/>
      <c r="O60" s="759"/>
      <c r="P60" s="759"/>
      <c r="Q60" s="84"/>
      <c r="R60" s="84"/>
      <c r="S60" s="84"/>
      <c r="T60" s="84"/>
      <c r="U60" s="84"/>
      <c r="V60" s="84"/>
      <c r="W60" s="84"/>
      <c r="X60" s="82"/>
      <c r="Y60" s="82"/>
    </row>
    <row r="61" spans="1:25">
      <c r="A61" s="82"/>
      <c r="B61" s="82"/>
      <c r="C61" s="86"/>
      <c r="D61" s="86"/>
      <c r="E61" s="759" t="s">
        <v>59</v>
      </c>
      <c r="F61" s="61" t="s">
        <v>54</v>
      </c>
      <c r="G61" s="61">
        <f>G41*V41</f>
        <v>782</v>
      </c>
      <c r="H61" s="61">
        <f>H41*V41</f>
        <v>782</v>
      </c>
      <c r="I61" s="61">
        <f>I41*V41</f>
        <v>782</v>
      </c>
      <c r="J61" s="61">
        <f>J41*V41</f>
        <v>782</v>
      </c>
      <c r="K61" s="61">
        <f>K41*V41</f>
        <v>782</v>
      </c>
      <c r="L61" s="61">
        <f>L41*V41</f>
        <v>782</v>
      </c>
      <c r="M61" s="129">
        <f t="shared" si="0"/>
        <v>4692</v>
      </c>
      <c r="N61" s="764">
        <f>M61+M62</f>
        <v>9384</v>
      </c>
      <c r="O61" s="1145">
        <v>4</v>
      </c>
      <c r="P61" s="1146"/>
      <c r="Q61" s="84"/>
      <c r="R61" s="84"/>
      <c r="S61" s="84"/>
      <c r="T61" s="84"/>
      <c r="U61" s="84"/>
      <c r="V61" s="84"/>
      <c r="W61" s="84"/>
      <c r="X61" s="82"/>
      <c r="Y61" s="82"/>
    </row>
    <row r="62" spans="1:25">
      <c r="A62" s="82"/>
      <c r="B62" s="82"/>
      <c r="C62" s="86"/>
      <c r="D62" s="86"/>
      <c r="E62" s="759"/>
      <c r="F62" s="61" t="s">
        <v>55</v>
      </c>
      <c r="G62" s="61">
        <f>G42*V41</f>
        <v>782</v>
      </c>
      <c r="H62" s="61">
        <f>H42*V41</f>
        <v>782</v>
      </c>
      <c r="I62" s="61">
        <f>I42*V41</f>
        <v>782</v>
      </c>
      <c r="J62" s="61">
        <f>J42*V41</f>
        <v>782</v>
      </c>
      <c r="K62" s="61">
        <f>K42*V41</f>
        <v>782</v>
      </c>
      <c r="L62" s="61">
        <f>L42*V41</f>
        <v>782</v>
      </c>
      <c r="M62" s="129">
        <f t="shared" si="0"/>
        <v>4692</v>
      </c>
      <c r="N62" s="766"/>
      <c r="O62" s="1167"/>
      <c r="P62" s="1168"/>
      <c r="Q62" s="84"/>
      <c r="R62" s="84"/>
      <c r="S62" s="84"/>
      <c r="T62" s="84"/>
      <c r="U62" s="84"/>
      <c r="V62" s="84"/>
      <c r="W62" s="84"/>
      <c r="X62" s="82"/>
      <c r="Y62" s="82"/>
    </row>
    <row r="63" spans="1:25">
      <c r="A63" s="82"/>
      <c r="B63" s="82"/>
      <c r="C63" s="86"/>
      <c r="D63" s="86"/>
      <c r="E63" s="759" t="s">
        <v>60</v>
      </c>
      <c r="F63" s="61" t="s">
        <v>54</v>
      </c>
      <c r="G63" s="61">
        <f>G44*V44</f>
        <v>100</v>
      </c>
      <c r="H63" s="61">
        <f>H44*V44</f>
        <v>100</v>
      </c>
      <c r="I63" s="61">
        <f>I44*V44</f>
        <v>100</v>
      </c>
      <c r="J63" s="61">
        <f>J44*V44</f>
        <v>100</v>
      </c>
      <c r="K63" s="61">
        <f>K44*V44</f>
        <v>100</v>
      </c>
      <c r="L63" s="61">
        <f>L44*V44</f>
        <v>100</v>
      </c>
      <c r="M63" s="129">
        <f t="shared" si="0"/>
        <v>600</v>
      </c>
      <c r="N63" s="764">
        <f>M63+M64</f>
        <v>1200</v>
      </c>
      <c r="O63" s="1167"/>
      <c r="P63" s="1168"/>
      <c r="Q63" s="84"/>
      <c r="R63" s="84"/>
      <c r="S63" s="84"/>
      <c r="T63" s="84"/>
      <c r="U63" s="84"/>
      <c r="V63" s="84"/>
      <c r="W63" s="84"/>
      <c r="X63" s="82"/>
      <c r="Y63" s="82"/>
    </row>
    <row r="64" spans="1:25">
      <c r="A64" s="82"/>
      <c r="B64" s="82"/>
      <c r="C64" s="86"/>
      <c r="D64" s="86"/>
      <c r="E64" s="759"/>
      <c r="F64" s="61" t="s">
        <v>55</v>
      </c>
      <c r="G64" s="61">
        <f>G44*V44</f>
        <v>100</v>
      </c>
      <c r="H64" s="61">
        <f>H45*V44</f>
        <v>100</v>
      </c>
      <c r="I64" s="61">
        <f>I45*V44</f>
        <v>100</v>
      </c>
      <c r="J64" s="61">
        <f>J45*V44</f>
        <v>100</v>
      </c>
      <c r="K64" s="61">
        <f>K45*V44</f>
        <v>100</v>
      </c>
      <c r="L64" s="61">
        <f>L45*V44</f>
        <v>100</v>
      </c>
      <c r="M64" s="129">
        <f t="shared" si="0"/>
        <v>600</v>
      </c>
      <c r="N64" s="766"/>
      <c r="O64" s="1147"/>
      <c r="P64" s="1148"/>
      <c r="Q64" s="84"/>
      <c r="R64" s="84"/>
      <c r="S64" s="84"/>
      <c r="T64" s="84"/>
      <c r="U64" s="84"/>
      <c r="V64" s="84"/>
      <c r="W64" s="84"/>
      <c r="X64" s="82"/>
      <c r="Y64" s="82"/>
    </row>
    <row r="65" spans="1:25">
      <c r="A65" s="82"/>
      <c r="B65" s="82"/>
      <c r="C65" s="86"/>
      <c r="D65" s="86"/>
      <c r="E65" s="759" t="s">
        <v>61</v>
      </c>
      <c r="F65" s="61" t="s">
        <v>54</v>
      </c>
      <c r="G65" s="61">
        <f>G47*V47</f>
        <v>88</v>
      </c>
      <c r="H65" s="61">
        <f>H47*V47</f>
        <v>88</v>
      </c>
      <c r="I65" s="61">
        <f>I47*V47</f>
        <v>88</v>
      </c>
      <c r="J65" s="61">
        <f>J47*V47</f>
        <v>88</v>
      </c>
      <c r="K65" s="61">
        <f>K47*V47</f>
        <v>88</v>
      </c>
      <c r="L65" s="61">
        <f>L47*V47</f>
        <v>88</v>
      </c>
      <c r="M65" s="129">
        <f t="shared" si="0"/>
        <v>528</v>
      </c>
      <c r="N65" s="764">
        <f>M65+M66</f>
        <v>1056</v>
      </c>
      <c r="O65" s="759">
        <v>7</v>
      </c>
      <c r="P65" s="759"/>
      <c r="Q65" s="84"/>
      <c r="R65" s="84"/>
      <c r="S65" s="84"/>
      <c r="T65" s="84"/>
      <c r="U65" s="84"/>
      <c r="V65" s="84"/>
      <c r="W65" s="84"/>
      <c r="X65" s="82"/>
      <c r="Y65" s="82"/>
    </row>
    <row r="66" spans="1:25">
      <c r="A66" s="82"/>
      <c r="B66" s="82"/>
      <c r="C66" s="86"/>
      <c r="D66" s="86"/>
      <c r="E66" s="759"/>
      <c r="F66" s="61" t="s">
        <v>55</v>
      </c>
      <c r="G66" s="61">
        <f>G48*V47</f>
        <v>88</v>
      </c>
      <c r="H66" s="61">
        <f>H48*V47</f>
        <v>88</v>
      </c>
      <c r="I66" s="61">
        <f>I48*V47</f>
        <v>88</v>
      </c>
      <c r="J66" s="61">
        <f>J48*V47</f>
        <v>88</v>
      </c>
      <c r="K66" s="61">
        <f>K48*V47</f>
        <v>88</v>
      </c>
      <c r="L66" s="61">
        <f>L48*V47</f>
        <v>88</v>
      </c>
      <c r="M66" s="129">
        <f t="shared" si="0"/>
        <v>528</v>
      </c>
      <c r="N66" s="766"/>
      <c r="O66" s="759"/>
      <c r="P66" s="759"/>
      <c r="Q66" s="84"/>
      <c r="R66" s="84"/>
      <c r="S66" s="84"/>
      <c r="T66" s="84"/>
      <c r="U66" s="84"/>
      <c r="V66" s="84"/>
      <c r="W66" s="84"/>
      <c r="X66" s="82"/>
      <c r="Y66" s="82"/>
    </row>
    <row r="67" spans="1:25">
      <c r="A67" s="82"/>
      <c r="B67" s="82"/>
      <c r="C67" s="86"/>
      <c r="D67" s="86"/>
      <c r="E67" s="86"/>
      <c r="F67" s="82"/>
      <c r="G67" s="82"/>
      <c r="H67" s="82"/>
      <c r="I67" s="82"/>
      <c r="J67" s="82"/>
      <c r="K67" s="82"/>
      <c r="L67" s="83"/>
      <c r="M67" s="83"/>
      <c r="N67" s="128"/>
      <c r="O67" s="82"/>
      <c r="P67" s="84"/>
      <c r="Q67" s="84"/>
      <c r="R67" s="84"/>
      <c r="S67" s="84"/>
      <c r="T67" s="84"/>
      <c r="U67" s="84"/>
      <c r="V67" s="84"/>
      <c r="W67" s="84"/>
      <c r="X67" s="82"/>
      <c r="Y67" s="82"/>
    </row>
    <row r="68" spans="1:25" ht="26.25">
      <c r="A68" s="789" t="s">
        <v>92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</row>
    <row r="69" spans="1:25">
      <c r="A69" s="790" t="s">
        <v>93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90"/>
    </row>
    <row r="70" spans="1:25">
      <c r="A70" s="795"/>
      <c r="B70" s="795"/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thickBot="1">
      <c r="A72" s="1149" t="s">
        <v>27</v>
      </c>
      <c r="B72" s="1149"/>
      <c r="C72" s="1149"/>
      <c r="D72" s="1149"/>
      <c r="E72" s="1149"/>
      <c r="F72" s="1149"/>
      <c r="G72" s="1149"/>
      <c r="H72" s="1149"/>
      <c r="I72" s="1149"/>
      <c r="J72" s="1149"/>
      <c r="K72" s="1149"/>
      <c r="L72" s="1149"/>
      <c r="M72" s="1149"/>
      <c r="N72" s="1149"/>
      <c r="O72" s="1149"/>
      <c r="P72" s="1149"/>
      <c r="Q72" s="1149"/>
      <c r="R72" s="1149"/>
      <c r="S72" s="1149"/>
      <c r="T72" s="1149"/>
      <c r="U72" s="1149"/>
      <c r="V72" s="1149"/>
      <c r="W72" s="1149"/>
      <c r="X72" s="2"/>
      <c r="Y72" s="2"/>
    </row>
    <row r="73" spans="1:25">
      <c r="A73" s="3" t="s">
        <v>0</v>
      </c>
      <c r="B73" s="4"/>
      <c r="C73" s="5"/>
      <c r="D73" s="5"/>
      <c r="E73" s="5"/>
      <c r="F73" s="5"/>
      <c r="G73" s="5"/>
      <c r="H73" s="5"/>
      <c r="I73" s="6"/>
      <c r="J73" s="6"/>
      <c r="K73" s="4"/>
      <c r="L73" s="793" t="s">
        <v>28</v>
      </c>
      <c r="M73" s="794"/>
      <c r="N73" s="794"/>
      <c r="O73" s="8" t="s">
        <v>88</v>
      </c>
      <c r="P73" s="5"/>
      <c r="Q73" s="7"/>
      <c r="R73" s="7"/>
      <c r="S73" s="7"/>
      <c r="T73" s="7" t="s">
        <v>71</v>
      </c>
      <c r="U73" s="7"/>
      <c r="V73" s="9"/>
      <c r="W73" s="3" t="s">
        <v>20</v>
      </c>
      <c r="X73" s="8"/>
      <c r="Y73" s="10"/>
    </row>
    <row r="74" spans="1:25">
      <c r="A74" s="11" t="s">
        <v>94</v>
      </c>
      <c r="B74" s="12"/>
      <c r="C74" s="12"/>
      <c r="D74" s="12"/>
      <c r="E74" s="12"/>
      <c r="F74" s="12"/>
      <c r="G74" s="12"/>
      <c r="H74" s="12"/>
      <c r="I74" s="13"/>
      <c r="J74" s="13"/>
      <c r="K74" s="14"/>
      <c r="L74" s="796" t="s">
        <v>2</v>
      </c>
      <c r="M74" s="797"/>
      <c r="N74" s="797"/>
      <c r="O74" s="18" t="s">
        <v>89</v>
      </c>
      <c r="P74" s="13"/>
      <c r="Q74" s="13"/>
      <c r="R74" s="13"/>
      <c r="S74" s="13"/>
      <c r="T74" s="15" t="s">
        <v>71</v>
      </c>
      <c r="U74" s="18"/>
      <c r="V74" s="19"/>
      <c r="W74" s="20"/>
      <c r="X74" s="18"/>
      <c r="Y74" s="19"/>
    </row>
    <row r="75" spans="1:25" ht="13.5" thickBot="1">
      <c r="A75" s="21" t="s">
        <v>93</v>
      </c>
      <c r="B75" s="22"/>
      <c r="C75" s="22"/>
      <c r="D75" s="22"/>
      <c r="E75" s="22"/>
      <c r="F75" s="22"/>
      <c r="G75" s="22"/>
      <c r="H75" s="22"/>
      <c r="I75" s="23"/>
      <c r="J75" s="23"/>
      <c r="K75" s="24"/>
      <c r="L75" s="791" t="s">
        <v>67</v>
      </c>
      <c r="M75" s="792"/>
      <c r="N75" s="792"/>
      <c r="O75" s="798" t="s">
        <v>69</v>
      </c>
      <c r="P75" s="792"/>
      <c r="Q75" s="792"/>
      <c r="R75" s="792"/>
      <c r="S75" s="27"/>
      <c r="T75" s="28" t="s">
        <v>70</v>
      </c>
      <c r="U75" s="26"/>
      <c r="V75" s="29"/>
      <c r="W75" s="30" t="s">
        <v>29</v>
      </c>
      <c r="X75" s="26"/>
      <c r="Y75" s="29"/>
    </row>
    <row r="76" spans="1:25">
      <c r="A76" s="31" t="s">
        <v>34</v>
      </c>
      <c r="B76" s="32"/>
      <c r="C76" s="32"/>
      <c r="D76" s="32"/>
      <c r="E76" s="32"/>
      <c r="F76" s="32"/>
      <c r="G76" s="32"/>
      <c r="H76" s="32"/>
      <c r="I76" s="33"/>
      <c r="J76" s="33"/>
      <c r="K76" s="34"/>
      <c r="L76" s="793" t="s">
        <v>36</v>
      </c>
      <c r="M76" s="794"/>
      <c r="N76" s="794"/>
      <c r="O76" s="5" t="s">
        <v>64</v>
      </c>
      <c r="P76" s="7"/>
      <c r="Q76" s="7"/>
      <c r="R76" s="7"/>
      <c r="S76" s="7"/>
      <c r="T76" s="7"/>
      <c r="U76" s="112"/>
      <c r="V76" s="112"/>
      <c r="W76" s="6"/>
      <c r="X76" s="6"/>
      <c r="Y76" s="9"/>
    </row>
    <row r="77" spans="1:25">
      <c r="A77" s="37" t="s">
        <v>64</v>
      </c>
      <c r="B77" s="12"/>
      <c r="C77" s="12"/>
      <c r="D77" s="12"/>
      <c r="E77" s="12"/>
      <c r="F77" s="12"/>
      <c r="G77" s="12"/>
      <c r="H77" s="12"/>
      <c r="I77" s="17"/>
      <c r="J77" s="17"/>
      <c r="K77" s="14"/>
      <c r="L77" s="87"/>
      <c r="M77" s="14"/>
      <c r="N77" s="14"/>
      <c r="O77" s="38" t="s">
        <v>65</v>
      </c>
      <c r="P77" s="15"/>
      <c r="Q77" s="15"/>
      <c r="R77" s="15"/>
      <c r="S77" s="15"/>
      <c r="T77" s="15"/>
      <c r="U77" s="36"/>
      <c r="V77" s="36"/>
      <c r="W77" s="13"/>
      <c r="X77" s="13"/>
      <c r="Y77" s="57"/>
    </row>
    <row r="78" spans="1:25">
      <c r="A78" s="37" t="s">
        <v>65</v>
      </c>
      <c r="B78" s="12"/>
      <c r="C78" s="12"/>
      <c r="D78" s="12"/>
      <c r="E78" s="12"/>
      <c r="F78" s="12"/>
      <c r="G78" s="12"/>
      <c r="H78" s="12"/>
      <c r="I78" s="17"/>
      <c r="J78" s="17"/>
      <c r="K78" s="14"/>
      <c r="L78" s="113" t="s">
        <v>38</v>
      </c>
      <c r="M78" s="35"/>
      <c r="N78" s="35"/>
      <c r="O78" s="44"/>
      <c r="P78" s="801"/>
      <c r="Q78" s="801"/>
      <c r="R78" s="801"/>
      <c r="S78" s="801"/>
      <c r="T78" s="801"/>
      <c r="U78" s="43"/>
      <c r="V78" s="43" t="s">
        <v>72</v>
      </c>
      <c r="W78" s="43"/>
      <c r="X78" s="43"/>
      <c r="Y78" s="121"/>
    </row>
    <row r="79" spans="1:25">
      <c r="A79" s="37" t="s">
        <v>66</v>
      </c>
      <c r="B79" s="38"/>
      <c r="C79" s="38"/>
      <c r="D79" s="38"/>
      <c r="E79" s="38"/>
      <c r="F79" s="39"/>
      <c r="G79" s="12"/>
      <c r="H79" s="15"/>
      <c r="I79" s="15"/>
      <c r="J79" s="17"/>
      <c r="K79" s="12"/>
      <c r="L79" s="114" t="s">
        <v>39</v>
      </c>
      <c r="M79" s="15"/>
      <c r="N79" s="15"/>
      <c r="O79" s="12"/>
      <c r="P79" s="15" t="s">
        <v>40</v>
      </c>
      <c r="Q79" s="18"/>
      <c r="R79" s="15"/>
      <c r="S79" s="15"/>
      <c r="T79" s="15"/>
      <c r="U79" s="15"/>
      <c r="V79" s="15"/>
      <c r="W79" s="46"/>
      <c r="X79" s="46"/>
      <c r="Y79" s="47"/>
    </row>
    <row r="80" spans="1:25">
      <c r="A80" s="37" t="s">
        <v>63</v>
      </c>
      <c r="B80" s="38"/>
      <c r="C80" s="38"/>
      <c r="D80" s="38"/>
      <c r="E80" s="38"/>
      <c r="F80" s="38"/>
      <c r="G80" s="12"/>
      <c r="H80" s="15"/>
      <c r="I80" s="15"/>
      <c r="J80" s="17"/>
      <c r="K80" s="12"/>
      <c r="L80" s="114" t="s">
        <v>37</v>
      </c>
      <c r="M80" s="15"/>
      <c r="N80" s="15"/>
      <c r="O80" s="15"/>
      <c r="P80" s="15" t="s">
        <v>30</v>
      </c>
      <c r="Q80" s="15"/>
      <c r="R80" s="18"/>
      <c r="S80" s="15"/>
      <c r="T80" s="15"/>
      <c r="U80" s="15"/>
      <c r="V80" s="15"/>
      <c r="W80" s="15"/>
      <c r="X80" s="13"/>
      <c r="Y80" s="57"/>
    </row>
    <row r="81" spans="1:25">
      <c r="A81" s="31" t="s">
        <v>35</v>
      </c>
      <c r="B81" s="42"/>
      <c r="C81" s="42"/>
      <c r="D81" s="42"/>
      <c r="E81" s="42"/>
      <c r="F81" s="42"/>
      <c r="G81" s="32"/>
      <c r="H81" s="43"/>
      <c r="I81" s="33"/>
      <c r="J81" s="33"/>
      <c r="K81" s="118"/>
      <c r="L81" s="18" t="s">
        <v>3</v>
      </c>
      <c r="M81" s="15"/>
      <c r="N81" s="15"/>
      <c r="O81" s="15"/>
      <c r="P81" s="15" t="s">
        <v>76</v>
      </c>
      <c r="Q81" s="15"/>
      <c r="R81" s="15"/>
      <c r="S81" s="15"/>
      <c r="T81" s="15"/>
      <c r="U81" s="15"/>
      <c r="V81" s="15"/>
      <c r="W81" s="18"/>
      <c r="X81" s="15"/>
      <c r="Y81" s="45"/>
    </row>
    <row r="82" spans="1:25">
      <c r="A82" s="37" t="s">
        <v>62</v>
      </c>
      <c r="B82" s="38"/>
      <c r="C82" s="38"/>
      <c r="D82" s="38"/>
      <c r="E82" s="38"/>
      <c r="F82" s="39"/>
      <c r="G82" s="12"/>
      <c r="H82" s="15"/>
      <c r="I82" s="15"/>
      <c r="J82" s="17"/>
      <c r="K82" s="119"/>
      <c r="L82" s="18" t="s">
        <v>4</v>
      </c>
      <c r="M82" s="16"/>
      <c r="N82" s="16"/>
      <c r="O82" s="18"/>
      <c r="P82" s="15"/>
      <c r="Q82" s="15"/>
      <c r="R82" s="15"/>
      <c r="S82" s="15"/>
      <c r="T82" s="15"/>
      <c r="U82" s="15"/>
      <c r="V82" s="15"/>
      <c r="W82" s="15"/>
      <c r="X82" s="15"/>
      <c r="Y82" s="45"/>
    </row>
    <row r="83" spans="1:25">
      <c r="A83" s="37" t="s">
        <v>63</v>
      </c>
      <c r="B83" s="38"/>
      <c r="C83" s="38"/>
      <c r="D83" s="38"/>
      <c r="E83" s="38"/>
      <c r="F83" s="38"/>
      <c r="G83" s="12"/>
      <c r="H83" s="15"/>
      <c r="I83" s="15"/>
      <c r="J83" s="17"/>
      <c r="K83" s="115"/>
      <c r="L83" s="18" t="s">
        <v>5</v>
      </c>
      <c r="M83" s="15"/>
      <c r="N83" s="15"/>
      <c r="O83" s="12"/>
      <c r="P83" s="15" t="s">
        <v>31</v>
      </c>
      <c r="Q83" s="18"/>
      <c r="R83" s="15"/>
      <c r="S83" s="15"/>
      <c r="T83" s="15"/>
      <c r="U83" s="15"/>
      <c r="V83" s="15"/>
      <c r="W83" s="15"/>
      <c r="X83" s="15"/>
      <c r="Y83" s="45"/>
    </row>
    <row r="84" spans="1:25">
      <c r="A84" s="122"/>
      <c r="B84" s="41"/>
      <c r="C84" s="41"/>
      <c r="D84" s="41"/>
      <c r="E84" s="41"/>
      <c r="F84" s="41"/>
      <c r="G84" s="22"/>
      <c r="H84" s="25"/>
      <c r="I84" s="25"/>
      <c r="J84" s="23"/>
      <c r="K84" s="117"/>
      <c r="L84" s="116" t="s">
        <v>68</v>
      </c>
      <c r="M84" s="25"/>
      <c r="N84" s="25"/>
      <c r="O84" s="22"/>
      <c r="P84" s="25"/>
      <c r="Q84" s="116"/>
      <c r="R84" s="25"/>
      <c r="S84" s="25"/>
      <c r="T84" s="25"/>
      <c r="U84" s="25"/>
      <c r="V84" s="25"/>
      <c r="W84" s="25"/>
      <c r="X84" s="25"/>
      <c r="Y84" s="123"/>
    </row>
    <row r="85" spans="1:25">
      <c r="A85" s="48"/>
      <c r="B85" s="49"/>
      <c r="C85" s="50"/>
      <c r="D85" s="50"/>
      <c r="E85" s="50"/>
      <c r="F85" s="51"/>
      <c r="G85" s="48" t="s">
        <v>81</v>
      </c>
      <c r="H85" s="49"/>
      <c r="I85" s="15"/>
      <c r="J85" s="12"/>
      <c r="K85" s="15"/>
      <c r="L85" s="12"/>
      <c r="M85" s="12"/>
      <c r="N85" s="12"/>
      <c r="O85" s="12"/>
      <c r="P85" s="12"/>
      <c r="Q85" s="56" t="s">
        <v>32</v>
      </c>
      <c r="R85" s="12"/>
      <c r="S85" s="12"/>
      <c r="T85" s="12"/>
      <c r="U85" s="15"/>
      <c r="V85" s="15"/>
      <c r="W85" s="15"/>
      <c r="X85" s="13"/>
      <c r="Y85" s="57"/>
    </row>
    <row r="86" spans="1:25">
      <c r="A86" s="53"/>
      <c r="B86" s="49"/>
      <c r="C86" s="50"/>
      <c r="D86" s="50"/>
      <c r="E86" s="54"/>
      <c r="F86" s="55"/>
      <c r="G86" s="53" t="s">
        <v>79</v>
      </c>
      <c r="H86" s="49"/>
      <c r="I86" s="15"/>
      <c r="J86" s="12"/>
      <c r="K86" s="15"/>
      <c r="L86" s="12"/>
      <c r="M86" s="12"/>
      <c r="N86" s="12"/>
      <c r="O86" s="12"/>
      <c r="P86" s="12"/>
      <c r="Q86" s="52" t="s">
        <v>73</v>
      </c>
      <c r="R86" s="12"/>
      <c r="S86" s="12"/>
      <c r="T86" s="12"/>
      <c r="U86" s="15"/>
      <c r="V86" s="15"/>
      <c r="W86" s="15"/>
      <c r="X86" s="13"/>
      <c r="Y86" s="57"/>
    </row>
    <row r="87" spans="1:25">
      <c r="A87" s="53"/>
      <c r="B87" s="12"/>
      <c r="C87" s="54"/>
      <c r="D87" s="54"/>
      <c r="E87" s="12"/>
      <c r="F87" s="58"/>
      <c r="G87" s="53">
        <v>58892</v>
      </c>
      <c r="H87" s="12"/>
      <c r="I87" s="15"/>
      <c r="J87" s="15"/>
      <c r="K87" s="15"/>
      <c r="L87" s="15"/>
      <c r="M87" s="15"/>
      <c r="N87" s="15"/>
      <c r="O87" s="12"/>
      <c r="P87" s="12"/>
      <c r="Q87" s="59" t="s">
        <v>74</v>
      </c>
      <c r="R87" s="15"/>
      <c r="S87" s="15"/>
      <c r="T87" s="15"/>
      <c r="U87" s="15"/>
      <c r="V87" s="15"/>
      <c r="W87" s="15"/>
      <c r="X87" s="13"/>
      <c r="Y87" s="57"/>
    </row>
    <row r="88" spans="1:25">
      <c r="A88" s="53"/>
      <c r="B88" s="12"/>
      <c r="C88" s="54"/>
      <c r="D88" s="54"/>
      <c r="E88" s="12"/>
      <c r="F88" s="58"/>
      <c r="G88" s="53" t="s">
        <v>80</v>
      </c>
      <c r="H88" s="12"/>
      <c r="I88" s="54"/>
      <c r="J88" s="15"/>
      <c r="K88" s="15"/>
      <c r="L88" s="15"/>
      <c r="M88" s="15"/>
      <c r="N88" s="15"/>
      <c r="O88" s="12"/>
      <c r="P88" s="12"/>
      <c r="Q88" s="52" t="s">
        <v>75</v>
      </c>
      <c r="R88" s="12"/>
      <c r="S88" s="12"/>
      <c r="T88" s="15"/>
      <c r="U88" s="15"/>
      <c r="V88" s="15"/>
      <c r="W88" s="15"/>
      <c r="X88" s="13"/>
      <c r="Y88" s="57"/>
    </row>
    <row r="89" spans="1:25">
      <c r="A89" s="53"/>
      <c r="B89" s="12"/>
      <c r="C89" s="54"/>
      <c r="D89" s="54"/>
      <c r="E89" s="12"/>
      <c r="F89" s="58"/>
      <c r="G89" s="53" t="s">
        <v>24</v>
      </c>
      <c r="H89" s="60"/>
      <c r="I89" s="61">
        <v>36</v>
      </c>
      <c r="J89" s="61">
        <v>38</v>
      </c>
      <c r="K89" s="61">
        <v>40</v>
      </c>
      <c r="L89" s="61">
        <v>42</v>
      </c>
      <c r="M89" s="61">
        <v>44</v>
      </c>
      <c r="N89" s="61">
        <v>46</v>
      </c>
      <c r="O89" s="62"/>
      <c r="P89" s="12"/>
      <c r="Q89" s="52"/>
      <c r="R89" s="12"/>
      <c r="S89" s="12"/>
      <c r="T89" s="12"/>
      <c r="U89" s="15"/>
      <c r="V89" s="15"/>
      <c r="W89" s="15"/>
      <c r="X89" s="13"/>
      <c r="Y89" s="57"/>
    </row>
    <row r="90" spans="1:25">
      <c r="A90" s="53"/>
      <c r="B90" s="12"/>
      <c r="C90" s="12"/>
      <c r="D90" s="12"/>
      <c r="E90" s="12"/>
      <c r="F90" s="58"/>
      <c r="G90" s="53" t="s">
        <v>54</v>
      </c>
      <c r="H90" s="60"/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2"/>
      <c r="P90" s="12"/>
      <c r="Q90" s="52"/>
      <c r="R90" s="12"/>
      <c r="S90" s="12"/>
      <c r="T90" s="12"/>
      <c r="U90" s="15"/>
      <c r="V90" s="15"/>
      <c r="W90" s="15"/>
      <c r="X90" s="13"/>
      <c r="Y90" s="57"/>
    </row>
    <row r="91" spans="1:25">
      <c r="A91" s="53"/>
      <c r="B91" s="12"/>
      <c r="C91" s="12"/>
      <c r="D91" s="12"/>
      <c r="E91" s="12"/>
      <c r="F91" s="58"/>
      <c r="G91" s="53" t="s">
        <v>55</v>
      </c>
      <c r="H91" s="60"/>
      <c r="I91" s="61">
        <v>1</v>
      </c>
      <c r="J91" s="61">
        <v>1</v>
      </c>
      <c r="K91" s="63">
        <v>1</v>
      </c>
      <c r="L91" s="61">
        <v>1</v>
      </c>
      <c r="M91" s="61">
        <v>1</v>
      </c>
      <c r="N91" s="61">
        <v>1</v>
      </c>
      <c r="O91" s="63"/>
      <c r="P91" s="12"/>
      <c r="Q91" s="52"/>
      <c r="R91" s="12"/>
      <c r="S91" s="12"/>
      <c r="T91" s="12"/>
      <c r="U91" s="15"/>
      <c r="V91" s="15"/>
      <c r="W91" s="15"/>
      <c r="X91" s="13"/>
      <c r="Y91" s="57"/>
    </row>
    <row r="92" spans="1:25">
      <c r="A92" s="53"/>
      <c r="B92" s="12"/>
      <c r="C92" s="12"/>
      <c r="D92" s="12"/>
      <c r="E92" s="12"/>
      <c r="F92" s="58"/>
      <c r="G92" s="53" t="s">
        <v>6</v>
      </c>
      <c r="H92" s="60" t="s">
        <v>1</v>
      </c>
      <c r="I92" s="64"/>
      <c r="J92" s="15" t="s">
        <v>17</v>
      </c>
      <c r="K92" s="15"/>
      <c r="L92" s="13"/>
      <c r="M92" s="13"/>
      <c r="N92" s="13"/>
      <c r="O92" s="15"/>
      <c r="P92" s="12"/>
      <c r="Q92" s="52"/>
      <c r="R92" s="12"/>
      <c r="S92" s="12"/>
      <c r="T92" s="12"/>
      <c r="U92" s="15"/>
      <c r="V92" s="15"/>
      <c r="W92" s="15"/>
      <c r="X92" s="13"/>
      <c r="Y92" s="57"/>
    </row>
    <row r="93" spans="1:25">
      <c r="A93" s="53"/>
      <c r="B93" s="12"/>
      <c r="C93" s="12"/>
      <c r="D93" s="12"/>
      <c r="E93" s="12"/>
      <c r="F93" s="58"/>
      <c r="G93" s="40" t="s">
        <v>7</v>
      </c>
      <c r="H93" s="60" t="s">
        <v>1</v>
      </c>
      <c r="I93" s="65"/>
      <c r="J93" s="15" t="s">
        <v>17</v>
      </c>
      <c r="K93" s="15"/>
      <c r="L93" s="15"/>
      <c r="M93" s="15"/>
      <c r="N93" s="15"/>
      <c r="O93" s="12"/>
      <c r="P93" s="12"/>
      <c r="Q93" s="52"/>
      <c r="R93" s="12"/>
      <c r="S93" s="12"/>
      <c r="T93" s="12"/>
      <c r="U93" s="15"/>
      <c r="V93" s="15"/>
      <c r="W93" s="15"/>
      <c r="X93" s="13"/>
      <c r="Y93" s="57"/>
    </row>
    <row r="94" spans="1:25">
      <c r="A94" s="53"/>
      <c r="B94" s="12"/>
      <c r="C94" s="12"/>
      <c r="D94" s="12"/>
      <c r="E94" s="12"/>
      <c r="F94" s="58"/>
      <c r="G94" s="40" t="s">
        <v>8</v>
      </c>
      <c r="H94" s="60" t="s">
        <v>1</v>
      </c>
      <c r="I94" s="66"/>
      <c r="J94" s="67"/>
      <c r="K94" s="15"/>
      <c r="L94" s="15"/>
      <c r="M94" s="15"/>
      <c r="N94" s="15"/>
      <c r="O94" s="12"/>
      <c r="P94" s="12"/>
      <c r="Q94" s="68"/>
      <c r="R94" s="25"/>
      <c r="S94" s="25"/>
      <c r="T94" s="25"/>
      <c r="U94" s="25"/>
      <c r="V94" s="25"/>
      <c r="W94" s="25"/>
      <c r="X94" s="69"/>
      <c r="Y94" s="70"/>
    </row>
    <row r="95" spans="1:25">
      <c r="A95" s="99" t="s">
        <v>48</v>
      </c>
      <c r="B95" s="100" t="s">
        <v>49</v>
      </c>
      <c r="C95" s="100" t="s">
        <v>50</v>
      </c>
      <c r="D95" s="113"/>
      <c r="E95" s="101" t="s">
        <v>52</v>
      </c>
      <c r="F95" s="1075" t="s">
        <v>9</v>
      </c>
      <c r="G95" s="1076" t="s">
        <v>24</v>
      </c>
      <c r="H95" s="1076"/>
      <c r="I95" s="1076"/>
      <c r="J95" s="1076"/>
      <c r="K95" s="1076"/>
      <c r="L95" s="1076"/>
      <c r="M95" s="1076"/>
      <c r="N95" s="1076"/>
      <c r="O95" s="1076"/>
      <c r="P95" s="1076"/>
      <c r="Q95" s="1077"/>
      <c r="R95" s="102" t="s">
        <v>10</v>
      </c>
      <c r="S95" s="1096" t="s">
        <v>25</v>
      </c>
      <c r="T95" s="1096"/>
      <c r="U95" s="1096"/>
      <c r="V95" s="102" t="s">
        <v>11</v>
      </c>
      <c r="W95" s="102" t="s">
        <v>11</v>
      </c>
      <c r="X95" s="104" t="s">
        <v>16</v>
      </c>
      <c r="Y95" s="105" t="s">
        <v>18</v>
      </c>
    </row>
    <row r="96" spans="1:25">
      <c r="A96" s="106" t="s">
        <v>12</v>
      </c>
      <c r="B96" s="107" t="s">
        <v>12</v>
      </c>
      <c r="C96" s="107" t="s">
        <v>51</v>
      </c>
      <c r="D96" s="127"/>
      <c r="E96" s="101" t="s">
        <v>53</v>
      </c>
      <c r="F96" s="1075"/>
      <c r="G96" s="72">
        <v>36</v>
      </c>
      <c r="H96" s="72">
        <v>38</v>
      </c>
      <c r="I96" s="72">
        <v>40</v>
      </c>
      <c r="J96" s="72">
        <v>42</v>
      </c>
      <c r="K96" s="72">
        <v>44</v>
      </c>
      <c r="L96" s="72">
        <v>46</v>
      </c>
      <c r="M96" s="108"/>
      <c r="N96" s="92"/>
      <c r="O96" s="92"/>
      <c r="P96" s="92"/>
      <c r="Q96" s="92"/>
      <c r="R96" s="103" t="s">
        <v>13</v>
      </c>
      <c r="S96" s="1097"/>
      <c r="T96" s="1097"/>
      <c r="U96" s="1097"/>
      <c r="V96" s="103" t="s">
        <v>14</v>
      </c>
      <c r="W96" s="103" t="s">
        <v>15</v>
      </c>
      <c r="X96" s="71" t="s">
        <v>17</v>
      </c>
      <c r="Y96" s="109" t="s">
        <v>17</v>
      </c>
    </row>
    <row r="97" spans="1:25">
      <c r="A97" s="1153">
        <v>306105</v>
      </c>
      <c r="B97" s="1118">
        <v>58892</v>
      </c>
      <c r="C97" s="764">
        <v>1</v>
      </c>
      <c r="D97" s="125"/>
      <c r="E97" s="764" t="s">
        <v>77</v>
      </c>
      <c r="F97" s="61" t="s">
        <v>54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3"/>
      <c r="N97" s="61"/>
      <c r="O97" s="61"/>
      <c r="P97" s="61"/>
      <c r="Q97" s="61"/>
      <c r="R97" s="764">
        <f>L97+K97+J97+I97+H97+G97+G98+H98+I98+J98+K98+L98</f>
        <v>12</v>
      </c>
      <c r="S97" s="764">
        <v>444</v>
      </c>
      <c r="T97" s="1116" t="s">
        <v>19</v>
      </c>
      <c r="U97" s="1124">
        <v>626</v>
      </c>
      <c r="V97" s="764">
        <v>183</v>
      </c>
      <c r="W97" s="764">
        <f>V97*R97</f>
        <v>2196</v>
      </c>
      <c r="X97" s="1126">
        <v>7</v>
      </c>
      <c r="Y97" s="1122">
        <v>7.9</v>
      </c>
    </row>
    <row r="98" spans="1:25">
      <c r="A98" s="1154"/>
      <c r="B98" s="1119"/>
      <c r="C98" s="765"/>
      <c r="D98" s="126"/>
      <c r="E98" s="765"/>
      <c r="F98" s="91" t="s">
        <v>55</v>
      </c>
      <c r="G98" s="61">
        <v>1</v>
      </c>
      <c r="H98" s="61">
        <v>1</v>
      </c>
      <c r="I98" s="63">
        <v>1</v>
      </c>
      <c r="J98" s="61">
        <v>1</v>
      </c>
      <c r="K98" s="61">
        <v>1</v>
      </c>
      <c r="L98" s="61">
        <v>1</v>
      </c>
      <c r="M98" s="72"/>
      <c r="N98" s="72"/>
      <c r="O98" s="72"/>
      <c r="P98" s="72"/>
      <c r="Q98" s="72"/>
      <c r="R98" s="765"/>
      <c r="S98" s="765"/>
      <c r="T98" s="1138"/>
      <c r="U98" s="1125"/>
      <c r="V98" s="765"/>
      <c r="W98" s="765"/>
      <c r="X98" s="1127"/>
      <c r="Y98" s="1123"/>
    </row>
    <row r="99" spans="1:25">
      <c r="A99" s="110"/>
      <c r="B99" s="111"/>
      <c r="C99" s="77"/>
      <c r="D99" s="77"/>
      <c r="E99" s="77"/>
      <c r="F99" s="77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74"/>
      <c r="V99" s="72"/>
      <c r="W99" s="72"/>
      <c r="X99" s="75"/>
      <c r="Y99" s="76"/>
    </row>
    <row r="100" spans="1:25" ht="13.5" thickBot="1">
      <c r="A100" s="78"/>
      <c r="B100" s="79"/>
      <c r="C100" s="80"/>
      <c r="D100" s="80"/>
      <c r="E100" s="80"/>
      <c r="F100" s="80"/>
      <c r="G100" s="79"/>
      <c r="H100" s="79"/>
      <c r="I100" s="79"/>
      <c r="J100" s="79"/>
      <c r="K100" s="79"/>
      <c r="L100" s="79"/>
      <c r="M100" s="79"/>
      <c r="N100" s="88"/>
      <c r="O100" s="79"/>
      <c r="P100" s="79"/>
      <c r="Q100" s="79"/>
      <c r="R100" s="79"/>
      <c r="S100" s="79"/>
      <c r="T100" s="79"/>
      <c r="U100" s="79"/>
      <c r="V100" s="88">
        <f>SUM(V97:V99)</f>
        <v>183</v>
      </c>
      <c r="W100" s="88">
        <f>SUM(W97:W99)</f>
        <v>2196</v>
      </c>
      <c r="X100" s="81"/>
      <c r="Y100" s="89"/>
    </row>
    <row r="101" spans="1: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1:25">
      <c r="A102" s="82" t="s">
        <v>41</v>
      </c>
      <c r="B102" s="82"/>
      <c r="C102" s="90">
        <f>V100</f>
        <v>183</v>
      </c>
      <c r="D102" s="82" t="s">
        <v>44</v>
      </c>
      <c r="E102" s="130" t="s">
        <v>84</v>
      </c>
      <c r="F102" s="130" t="s">
        <v>9</v>
      </c>
      <c r="G102" s="1150" t="s">
        <v>82</v>
      </c>
      <c r="H102" s="1150"/>
      <c r="I102" s="1150"/>
      <c r="J102" s="1150"/>
      <c r="K102" s="1150"/>
      <c r="L102" s="1150"/>
      <c r="M102" s="133"/>
      <c r="N102" s="130" t="s">
        <v>83</v>
      </c>
      <c r="O102" s="1151" t="s">
        <v>51</v>
      </c>
      <c r="P102" s="1151"/>
      <c r="Q102" s="84"/>
      <c r="R102" s="84"/>
      <c r="S102" s="84"/>
      <c r="T102" s="84"/>
      <c r="U102" s="84"/>
      <c r="V102" s="84"/>
      <c r="W102" s="84"/>
      <c r="X102" s="82"/>
      <c r="Y102" s="82"/>
    </row>
    <row r="103" spans="1:25">
      <c r="A103" s="82" t="s">
        <v>42</v>
      </c>
      <c r="B103" s="82"/>
      <c r="C103" s="120">
        <f>W100</f>
        <v>2196</v>
      </c>
      <c r="D103" s="82" t="s">
        <v>15</v>
      </c>
      <c r="E103" s="128"/>
      <c r="F103" s="128"/>
      <c r="G103" s="72">
        <v>36</v>
      </c>
      <c r="H103" s="72">
        <v>38</v>
      </c>
      <c r="I103" s="72">
        <v>40</v>
      </c>
      <c r="J103" s="72">
        <v>42</v>
      </c>
      <c r="K103" s="72">
        <v>44</v>
      </c>
      <c r="L103" s="72">
        <v>46</v>
      </c>
      <c r="M103" s="61"/>
      <c r="N103" s="128"/>
      <c r="O103" s="1140"/>
      <c r="P103" s="1140"/>
      <c r="Q103" s="84"/>
      <c r="R103" s="84"/>
      <c r="S103" s="84"/>
      <c r="T103" s="84"/>
      <c r="U103" s="84"/>
      <c r="V103" s="84"/>
      <c r="W103" s="84"/>
      <c r="X103" s="82"/>
      <c r="Y103" s="82"/>
    </row>
    <row r="104" spans="1:25">
      <c r="A104" s="82" t="s">
        <v>21</v>
      </c>
      <c r="B104" s="82"/>
      <c r="C104" s="85">
        <v>1281</v>
      </c>
      <c r="D104" s="82" t="s">
        <v>22</v>
      </c>
      <c r="E104" s="759" t="s">
        <v>77</v>
      </c>
      <c r="F104" s="61" t="s">
        <v>54</v>
      </c>
      <c r="G104" s="61">
        <f>G97*V97</f>
        <v>183</v>
      </c>
      <c r="H104" s="61">
        <f>H97*V97</f>
        <v>183</v>
      </c>
      <c r="I104" s="61">
        <f>I97*V97</f>
        <v>183</v>
      </c>
      <c r="J104" s="61">
        <f>J97*V97</f>
        <v>183</v>
      </c>
      <c r="K104" s="61">
        <f>K97*V97</f>
        <v>183</v>
      </c>
      <c r="L104" s="61">
        <f>L97*V97</f>
        <v>183</v>
      </c>
      <c r="M104" s="61">
        <f>G104+H104+I104+J104+K104+L104</f>
        <v>1098</v>
      </c>
      <c r="N104" s="759">
        <f>M104+M105</f>
        <v>2196</v>
      </c>
      <c r="O104" s="759">
        <v>1</v>
      </c>
      <c r="P104" s="759"/>
      <c r="Q104" s="84"/>
      <c r="R104" s="84"/>
      <c r="S104" s="84"/>
      <c r="T104" s="84"/>
      <c r="U104" s="84"/>
      <c r="V104" s="84"/>
      <c r="W104" s="84"/>
      <c r="X104" s="82"/>
      <c r="Y104" s="82"/>
    </row>
    <row r="105" spans="1:25">
      <c r="A105" s="82" t="s">
        <v>23</v>
      </c>
      <c r="B105" s="82"/>
      <c r="C105" s="85">
        <v>1445.7</v>
      </c>
      <c r="D105" s="82" t="s">
        <v>22</v>
      </c>
      <c r="E105" s="759"/>
      <c r="F105" s="61" t="s">
        <v>55</v>
      </c>
      <c r="G105" s="61">
        <f>G98*V97</f>
        <v>183</v>
      </c>
      <c r="H105" s="61">
        <f>H98*V97</f>
        <v>183</v>
      </c>
      <c r="I105" s="61">
        <f>I98*V97</f>
        <v>183</v>
      </c>
      <c r="J105" s="61">
        <f>J98*V97</f>
        <v>183</v>
      </c>
      <c r="K105" s="61">
        <f>K98*V97</f>
        <v>183</v>
      </c>
      <c r="L105" s="61">
        <f>L98*V97</f>
        <v>183</v>
      </c>
      <c r="M105" s="61">
        <f>G105+H105+I105+J105+K105+L105</f>
        <v>1098</v>
      </c>
      <c r="N105" s="759"/>
      <c r="O105" s="759"/>
      <c r="P105" s="759"/>
      <c r="Q105" s="84"/>
      <c r="R105" s="84"/>
      <c r="S105" s="84"/>
      <c r="T105" s="84"/>
      <c r="U105" s="84"/>
      <c r="V105" s="84"/>
      <c r="W105" s="84"/>
      <c r="X105" s="82"/>
      <c r="Y105" s="82"/>
    </row>
    <row r="106" spans="1:25">
      <c r="A106" s="82" t="s">
        <v>43</v>
      </c>
      <c r="B106" s="82"/>
      <c r="C106" s="86">
        <v>5.73</v>
      </c>
      <c r="D106" s="82" t="s">
        <v>45</v>
      </c>
      <c r="E106" s="82"/>
      <c r="F106" s="82"/>
      <c r="G106" s="82"/>
      <c r="H106" s="82"/>
      <c r="I106" s="82"/>
      <c r="J106" s="82"/>
      <c r="K106" s="82"/>
      <c r="L106" s="83"/>
      <c r="M106" s="83"/>
      <c r="N106" s="83"/>
      <c r="O106" s="82"/>
      <c r="P106" s="84"/>
      <c r="Q106" s="84"/>
      <c r="R106" s="84"/>
      <c r="S106" s="84"/>
      <c r="T106" s="84"/>
      <c r="U106" s="84"/>
      <c r="V106" s="84"/>
      <c r="W106" s="84"/>
      <c r="X106" s="82"/>
      <c r="Y106" s="82"/>
    </row>
    <row r="107" spans="1:25">
      <c r="A107" s="82"/>
      <c r="B107" s="82"/>
      <c r="C107" s="86"/>
      <c r="D107" s="86"/>
      <c r="E107" s="86"/>
      <c r="F107" s="82"/>
      <c r="G107" s="82"/>
      <c r="H107" s="82"/>
      <c r="I107" s="82"/>
      <c r="J107" s="82"/>
      <c r="K107" s="82"/>
      <c r="L107" s="83"/>
      <c r="M107" s="83"/>
      <c r="N107" s="83"/>
      <c r="O107" s="82"/>
      <c r="P107" s="84"/>
      <c r="Q107" s="84"/>
      <c r="R107" s="84"/>
      <c r="S107" s="84"/>
      <c r="T107" s="84"/>
      <c r="U107" s="84"/>
      <c r="V107" s="84"/>
      <c r="W107" s="84"/>
      <c r="X107" s="82"/>
      <c r="Y107" s="82"/>
    </row>
    <row r="108" spans="1:25">
      <c r="A108" s="82"/>
      <c r="B108" s="82"/>
      <c r="C108" s="86"/>
      <c r="D108" s="86"/>
      <c r="E108" s="86"/>
      <c r="F108" s="82"/>
      <c r="G108" s="82"/>
      <c r="H108" s="82"/>
      <c r="I108" s="82"/>
      <c r="J108" s="82"/>
      <c r="K108" s="82"/>
      <c r="L108" s="83"/>
      <c r="M108" s="83"/>
      <c r="N108" s="83"/>
      <c r="O108" s="82"/>
      <c r="P108" s="84"/>
      <c r="Q108" s="84"/>
      <c r="R108" s="84"/>
      <c r="S108" s="84"/>
      <c r="T108" s="84"/>
      <c r="U108" s="84"/>
      <c r="V108" s="84"/>
      <c r="W108" s="84"/>
      <c r="X108" s="82"/>
      <c r="Y108" s="82"/>
    </row>
    <row r="109" spans="1:25">
      <c r="A109" s="82"/>
      <c r="B109" s="82"/>
      <c r="C109" s="86"/>
      <c r="D109" s="86"/>
      <c r="E109" s="86"/>
      <c r="F109" s="82"/>
      <c r="G109" s="82"/>
      <c r="H109" s="82"/>
      <c r="I109" s="82"/>
      <c r="J109" s="82"/>
      <c r="K109" s="82"/>
      <c r="L109" s="83"/>
      <c r="M109" s="83"/>
      <c r="N109" s="83"/>
      <c r="O109" s="82"/>
      <c r="P109" s="84"/>
      <c r="Q109" s="84"/>
      <c r="R109" s="84"/>
      <c r="S109" s="84"/>
      <c r="T109" s="84"/>
      <c r="U109" s="84"/>
      <c r="V109" s="84"/>
      <c r="W109" s="84"/>
      <c r="X109" s="82"/>
      <c r="Y109" s="82"/>
    </row>
    <row r="135" spans="1:25" ht="26.25">
      <c r="A135" s="789" t="s">
        <v>92</v>
      </c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</row>
    <row r="136" spans="1:25">
      <c r="A136" s="790" t="s">
        <v>93</v>
      </c>
      <c r="B136" s="790"/>
      <c r="C136" s="790"/>
      <c r="D136" s="790"/>
      <c r="E136" s="790"/>
      <c r="F136" s="790"/>
      <c r="G136" s="790"/>
      <c r="H136" s="790"/>
      <c r="I136" s="790"/>
      <c r="J136" s="790"/>
      <c r="K136" s="790"/>
      <c r="L136" s="790"/>
      <c r="M136" s="790"/>
      <c r="N136" s="790"/>
      <c r="O136" s="790"/>
      <c r="P136" s="790"/>
      <c r="Q136" s="790"/>
      <c r="R136" s="790"/>
      <c r="S136" s="790"/>
      <c r="T136" s="790"/>
      <c r="U136" s="790"/>
      <c r="V136" s="790"/>
      <c r="W136" s="790"/>
      <c r="X136" s="790"/>
      <c r="Y136" s="790"/>
    </row>
    <row r="137" spans="1:25">
      <c r="A137" s="795"/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thickBot="1">
      <c r="A139" s="1149" t="s">
        <v>27</v>
      </c>
      <c r="B139" s="1149"/>
      <c r="C139" s="1149"/>
      <c r="D139" s="1149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9"/>
      <c r="O139" s="1149"/>
      <c r="P139" s="1149"/>
      <c r="Q139" s="1149"/>
      <c r="R139" s="1149"/>
      <c r="S139" s="1149"/>
      <c r="T139" s="1149"/>
      <c r="U139" s="1149"/>
      <c r="V139" s="1149"/>
      <c r="W139" s="1149"/>
      <c r="X139" s="2"/>
      <c r="Y139" s="2"/>
    </row>
    <row r="140" spans="1:25">
      <c r="A140" s="3" t="s">
        <v>0</v>
      </c>
      <c r="B140" s="4"/>
      <c r="C140" s="5"/>
      <c r="D140" s="5"/>
      <c r="E140" s="5"/>
      <c r="F140" s="5"/>
      <c r="G140" s="5"/>
      <c r="H140" s="5"/>
      <c r="I140" s="6"/>
      <c r="J140" s="6"/>
      <c r="K140" s="4"/>
      <c r="L140" s="793" t="s">
        <v>28</v>
      </c>
      <c r="M140" s="794"/>
      <c r="N140" s="794"/>
      <c r="O140" s="8" t="s">
        <v>90</v>
      </c>
      <c r="P140" s="5"/>
      <c r="Q140" s="7"/>
      <c r="R140" s="7"/>
      <c r="S140" s="7"/>
      <c r="T140" s="7" t="s">
        <v>71</v>
      </c>
      <c r="U140" s="7"/>
      <c r="V140" s="9"/>
      <c r="W140" s="3" t="s">
        <v>20</v>
      </c>
      <c r="X140" s="8"/>
      <c r="Y140" s="10"/>
    </row>
    <row r="141" spans="1:25">
      <c r="A141" s="11" t="s">
        <v>94</v>
      </c>
      <c r="B141" s="12"/>
      <c r="C141" s="12"/>
      <c r="D141" s="12"/>
      <c r="E141" s="12"/>
      <c r="F141" s="12"/>
      <c r="G141" s="12"/>
      <c r="H141" s="12"/>
      <c r="I141" s="13"/>
      <c r="J141" s="13"/>
      <c r="K141" s="14"/>
      <c r="L141" s="796" t="s">
        <v>2</v>
      </c>
      <c r="M141" s="797"/>
      <c r="N141" s="797"/>
      <c r="O141" s="18" t="s">
        <v>91</v>
      </c>
      <c r="P141" s="13"/>
      <c r="Q141" s="13"/>
      <c r="R141" s="13"/>
      <c r="S141" s="13"/>
      <c r="T141" s="15" t="s">
        <v>71</v>
      </c>
      <c r="U141" s="18"/>
      <c r="V141" s="19"/>
      <c r="W141" s="20"/>
      <c r="X141" s="18"/>
      <c r="Y141" s="19"/>
    </row>
    <row r="142" spans="1:25" ht="13.5" thickBot="1">
      <c r="A142" s="21" t="s">
        <v>93</v>
      </c>
      <c r="B142" s="22"/>
      <c r="C142" s="22"/>
      <c r="D142" s="22"/>
      <c r="E142" s="22"/>
      <c r="F142" s="22"/>
      <c r="G142" s="22"/>
      <c r="H142" s="22"/>
      <c r="I142" s="23"/>
      <c r="J142" s="23"/>
      <c r="K142" s="24"/>
      <c r="L142" s="791" t="s">
        <v>67</v>
      </c>
      <c r="M142" s="792"/>
      <c r="N142" s="792"/>
      <c r="O142" s="798" t="s">
        <v>69</v>
      </c>
      <c r="P142" s="792"/>
      <c r="Q142" s="792"/>
      <c r="R142" s="792"/>
      <c r="S142" s="27"/>
      <c r="T142" s="28" t="s">
        <v>70</v>
      </c>
      <c r="U142" s="26"/>
      <c r="V142" s="29"/>
      <c r="W142" s="30" t="s">
        <v>29</v>
      </c>
      <c r="X142" s="26"/>
      <c r="Y142" s="29"/>
    </row>
    <row r="143" spans="1:25">
      <c r="A143" s="31" t="s">
        <v>34</v>
      </c>
      <c r="B143" s="32"/>
      <c r="C143" s="32"/>
      <c r="D143" s="32"/>
      <c r="E143" s="32"/>
      <c r="F143" s="32"/>
      <c r="G143" s="32"/>
      <c r="H143" s="32"/>
      <c r="I143" s="33"/>
      <c r="J143" s="33"/>
      <c r="K143" s="34"/>
      <c r="L143" s="793" t="s">
        <v>36</v>
      </c>
      <c r="M143" s="794"/>
      <c r="N143" s="794"/>
      <c r="O143" s="5" t="s">
        <v>64</v>
      </c>
      <c r="P143" s="7"/>
      <c r="Q143" s="7"/>
      <c r="R143" s="7"/>
      <c r="S143" s="7"/>
      <c r="T143" s="7"/>
      <c r="U143" s="112"/>
      <c r="V143" s="112"/>
      <c r="W143" s="6"/>
      <c r="X143" s="6"/>
      <c r="Y143" s="9"/>
    </row>
    <row r="144" spans="1:25">
      <c r="A144" s="37" t="s">
        <v>64</v>
      </c>
      <c r="B144" s="12"/>
      <c r="C144" s="12"/>
      <c r="D144" s="12"/>
      <c r="E144" s="12"/>
      <c r="F144" s="12"/>
      <c r="G144" s="12"/>
      <c r="H144" s="12"/>
      <c r="I144" s="17"/>
      <c r="J144" s="17"/>
      <c r="K144" s="14"/>
      <c r="L144" s="87"/>
      <c r="M144" s="14"/>
      <c r="N144" s="14"/>
      <c r="O144" s="38" t="s">
        <v>65</v>
      </c>
      <c r="P144" s="15"/>
      <c r="Q144" s="15"/>
      <c r="R144" s="15"/>
      <c r="S144" s="15"/>
      <c r="T144" s="15"/>
      <c r="U144" s="36"/>
      <c r="V144" s="36"/>
      <c r="W144" s="13"/>
      <c r="X144" s="13"/>
      <c r="Y144" s="57"/>
    </row>
    <row r="145" spans="1:25">
      <c r="A145" s="37" t="s">
        <v>65</v>
      </c>
      <c r="B145" s="12"/>
      <c r="C145" s="12"/>
      <c r="D145" s="12"/>
      <c r="E145" s="12"/>
      <c r="F145" s="12"/>
      <c r="G145" s="12"/>
      <c r="H145" s="12"/>
      <c r="I145" s="17"/>
      <c r="J145" s="17"/>
      <c r="K145" s="14"/>
      <c r="L145" s="113" t="s">
        <v>38</v>
      </c>
      <c r="M145" s="35"/>
      <c r="N145" s="35"/>
      <c r="O145" s="44"/>
      <c r="P145" s="801"/>
      <c r="Q145" s="801"/>
      <c r="R145" s="801"/>
      <c r="S145" s="801"/>
      <c r="T145" s="801"/>
      <c r="U145" s="43"/>
      <c r="V145" s="43" t="s">
        <v>72</v>
      </c>
      <c r="W145" s="43"/>
      <c r="X145" s="43"/>
      <c r="Y145" s="121"/>
    </row>
    <row r="146" spans="1:25">
      <c r="A146" s="37" t="s">
        <v>66</v>
      </c>
      <c r="B146" s="38"/>
      <c r="C146" s="38"/>
      <c r="D146" s="38"/>
      <c r="E146" s="38"/>
      <c r="F146" s="39"/>
      <c r="G146" s="12"/>
      <c r="H146" s="15"/>
      <c r="I146" s="15"/>
      <c r="J146" s="17"/>
      <c r="K146" s="12"/>
      <c r="L146" s="114" t="s">
        <v>39</v>
      </c>
      <c r="M146" s="15"/>
      <c r="N146" s="15"/>
      <c r="O146" s="12"/>
      <c r="P146" s="15" t="s">
        <v>40</v>
      </c>
      <c r="Q146" s="18"/>
      <c r="R146" s="15"/>
      <c r="S146" s="15"/>
      <c r="T146" s="15"/>
      <c r="U146" s="15"/>
      <c r="V146" s="15"/>
      <c r="W146" s="46"/>
      <c r="X146" s="46"/>
      <c r="Y146" s="47"/>
    </row>
    <row r="147" spans="1:25">
      <c r="A147" s="37" t="s">
        <v>63</v>
      </c>
      <c r="B147" s="38"/>
      <c r="C147" s="38"/>
      <c r="D147" s="38"/>
      <c r="E147" s="38"/>
      <c r="F147" s="38"/>
      <c r="G147" s="12"/>
      <c r="H147" s="15"/>
      <c r="I147" s="15"/>
      <c r="J147" s="17"/>
      <c r="K147" s="12"/>
      <c r="L147" s="114" t="s">
        <v>37</v>
      </c>
      <c r="M147" s="15"/>
      <c r="N147" s="15"/>
      <c r="O147" s="15"/>
      <c r="P147" s="15" t="s">
        <v>30</v>
      </c>
      <c r="Q147" s="15"/>
      <c r="R147" s="18"/>
      <c r="S147" s="15"/>
      <c r="T147" s="15"/>
      <c r="U147" s="15"/>
      <c r="V147" s="15"/>
      <c r="W147" s="15"/>
      <c r="X147" s="13"/>
      <c r="Y147" s="57"/>
    </row>
    <row r="148" spans="1:25">
      <c r="A148" s="31" t="s">
        <v>35</v>
      </c>
      <c r="B148" s="42"/>
      <c r="C148" s="42"/>
      <c r="D148" s="42"/>
      <c r="E148" s="42"/>
      <c r="F148" s="42"/>
      <c r="G148" s="32"/>
      <c r="H148" s="43"/>
      <c r="I148" s="33"/>
      <c r="J148" s="33"/>
      <c r="K148" s="118"/>
      <c r="L148" s="18" t="s">
        <v>3</v>
      </c>
      <c r="M148" s="15"/>
      <c r="N148" s="15"/>
      <c r="O148" s="15"/>
      <c r="P148" s="15" t="s">
        <v>76</v>
      </c>
      <c r="Q148" s="15"/>
      <c r="R148" s="15"/>
      <c r="S148" s="15"/>
      <c r="T148" s="15"/>
      <c r="U148" s="15"/>
      <c r="V148" s="15"/>
      <c r="W148" s="18"/>
      <c r="X148" s="15"/>
      <c r="Y148" s="45"/>
    </row>
    <row r="149" spans="1:25">
      <c r="A149" s="37" t="s">
        <v>62</v>
      </c>
      <c r="B149" s="38"/>
      <c r="C149" s="38"/>
      <c r="D149" s="38"/>
      <c r="E149" s="38"/>
      <c r="F149" s="39"/>
      <c r="G149" s="12"/>
      <c r="H149" s="15"/>
      <c r="I149" s="15"/>
      <c r="J149" s="17"/>
      <c r="K149" s="119"/>
      <c r="L149" s="18" t="s">
        <v>4</v>
      </c>
      <c r="M149" s="16"/>
      <c r="N149" s="16"/>
      <c r="O149" s="18"/>
      <c r="P149" s="15"/>
      <c r="Q149" s="15"/>
      <c r="R149" s="15"/>
      <c r="S149" s="15"/>
      <c r="T149" s="15"/>
      <c r="U149" s="15"/>
      <c r="V149" s="15"/>
      <c r="W149" s="15"/>
      <c r="X149" s="15"/>
      <c r="Y149" s="45"/>
    </row>
    <row r="150" spans="1:25">
      <c r="A150" s="37" t="s">
        <v>63</v>
      </c>
      <c r="B150" s="38"/>
      <c r="C150" s="38"/>
      <c r="D150" s="38"/>
      <c r="E150" s="38"/>
      <c r="F150" s="38"/>
      <c r="G150" s="12"/>
      <c r="H150" s="15"/>
      <c r="I150" s="15"/>
      <c r="J150" s="17"/>
      <c r="K150" s="115"/>
      <c r="L150" s="18" t="s">
        <v>5</v>
      </c>
      <c r="M150" s="15"/>
      <c r="N150" s="15"/>
      <c r="O150" s="12"/>
      <c r="P150" s="15" t="s">
        <v>31</v>
      </c>
      <c r="Q150" s="18"/>
      <c r="R150" s="15"/>
      <c r="S150" s="15"/>
      <c r="T150" s="15"/>
      <c r="U150" s="15"/>
      <c r="V150" s="15"/>
      <c r="W150" s="15"/>
      <c r="X150" s="15"/>
      <c r="Y150" s="45"/>
    </row>
    <row r="151" spans="1:25">
      <c r="A151" s="122"/>
      <c r="B151" s="41"/>
      <c r="C151" s="41"/>
      <c r="D151" s="41"/>
      <c r="E151" s="41"/>
      <c r="F151" s="41"/>
      <c r="G151" s="22"/>
      <c r="H151" s="25"/>
      <c r="I151" s="25"/>
      <c r="J151" s="23"/>
      <c r="K151" s="117"/>
      <c r="L151" s="116" t="s">
        <v>68</v>
      </c>
      <c r="M151" s="25"/>
      <c r="N151" s="25"/>
      <c r="O151" s="22"/>
      <c r="P151" s="25"/>
      <c r="Q151" s="116"/>
      <c r="R151" s="25"/>
      <c r="S151" s="25"/>
      <c r="T151" s="25"/>
      <c r="U151" s="25"/>
      <c r="V151" s="25"/>
      <c r="W151" s="25"/>
      <c r="X151" s="25"/>
      <c r="Y151" s="123"/>
    </row>
    <row r="152" spans="1:25">
      <c r="A152" s="48"/>
      <c r="B152" s="49"/>
      <c r="C152" s="50"/>
      <c r="D152" s="50"/>
      <c r="E152" s="50"/>
      <c r="F152" s="51"/>
      <c r="G152" s="48" t="s">
        <v>81</v>
      </c>
      <c r="H152" s="49"/>
      <c r="I152" s="15"/>
      <c r="J152" s="12"/>
      <c r="K152" s="15"/>
      <c r="L152" s="12"/>
      <c r="M152" s="12"/>
      <c r="N152" s="12"/>
      <c r="O152" s="12"/>
      <c r="P152" s="12"/>
      <c r="Q152" s="56" t="s">
        <v>32</v>
      </c>
      <c r="R152" s="12"/>
      <c r="S152" s="12"/>
      <c r="T152" s="12"/>
      <c r="U152" s="15"/>
      <c r="V152" s="15"/>
      <c r="W152" s="15"/>
      <c r="X152" s="13"/>
      <c r="Y152" s="57"/>
    </row>
    <row r="153" spans="1:25">
      <c r="A153" s="53"/>
      <c r="B153" s="49"/>
      <c r="C153" s="50"/>
      <c r="D153" s="50"/>
      <c r="E153" s="54"/>
      <c r="F153" s="55"/>
      <c r="G153" s="53" t="s">
        <v>79</v>
      </c>
      <c r="H153" s="49"/>
      <c r="I153" s="15"/>
      <c r="J153" s="12"/>
      <c r="K153" s="15"/>
      <c r="L153" s="12"/>
      <c r="M153" s="12"/>
      <c r="N153" s="12"/>
      <c r="O153" s="12"/>
      <c r="P153" s="12"/>
      <c r="Q153" s="52" t="s">
        <v>73</v>
      </c>
      <c r="R153" s="12"/>
      <c r="S153" s="12"/>
      <c r="T153" s="12"/>
      <c r="U153" s="15"/>
      <c r="V153" s="15"/>
      <c r="W153" s="15"/>
      <c r="X153" s="13"/>
      <c r="Y153" s="57"/>
    </row>
    <row r="154" spans="1:25">
      <c r="A154" s="53"/>
      <c r="B154" s="12"/>
      <c r="C154" s="54"/>
      <c r="D154" s="54"/>
      <c r="E154" s="12"/>
      <c r="F154" s="58"/>
      <c r="G154" s="53">
        <v>58892</v>
      </c>
      <c r="H154" s="12"/>
      <c r="I154" s="15"/>
      <c r="J154" s="15"/>
      <c r="K154" s="15"/>
      <c r="L154" s="15"/>
      <c r="M154" s="15"/>
      <c r="N154" s="15"/>
      <c r="O154" s="12"/>
      <c r="P154" s="12"/>
      <c r="Q154" s="59" t="s">
        <v>74</v>
      </c>
      <c r="R154" s="15"/>
      <c r="S154" s="15"/>
      <c r="T154" s="15"/>
      <c r="U154" s="15"/>
      <c r="V154" s="15"/>
      <c r="W154" s="15"/>
      <c r="X154" s="13"/>
      <c r="Y154" s="57"/>
    </row>
    <row r="155" spans="1:25">
      <c r="A155" s="53"/>
      <c r="B155" s="12"/>
      <c r="C155" s="54"/>
      <c r="D155" s="54"/>
      <c r="E155" s="12"/>
      <c r="F155" s="58"/>
      <c r="G155" s="53" t="s">
        <v>80</v>
      </c>
      <c r="H155" s="12"/>
      <c r="I155" s="54"/>
      <c r="J155" s="15"/>
      <c r="K155" s="15"/>
      <c r="L155" s="15"/>
      <c r="M155" s="15"/>
      <c r="N155" s="15"/>
      <c r="O155" s="12"/>
      <c r="P155" s="12"/>
      <c r="Q155" s="52" t="s">
        <v>75</v>
      </c>
      <c r="R155" s="12"/>
      <c r="S155" s="12"/>
      <c r="T155" s="15"/>
      <c r="U155" s="15"/>
      <c r="V155" s="15"/>
      <c r="W155" s="15"/>
      <c r="X155" s="13"/>
      <c r="Y155" s="57"/>
    </row>
    <row r="156" spans="1:25">
      <c r="A156" s="53"/>
      <c r="B156" s="12"/>
      <c r="C156" s="54"/>
      <c r="D156" s="54"/>
      <c r="E156" s="12"/>
      <c r="F156" s="58"/>
      <c r="G156" s="53" t="s">
        <v>24</v>
      </c>
      <c r="H156" s="60"/>
      <c r="I156" s="61">
        <v>36</v>
      </c>
      <c r="J156" s="61">
        <v>38</v>
      </c>
      <c r="K156" s="61">
        <v>40</v>
      </c>
      <c r="L156" s="61">
        <v>42</v>
      </c>
      <c r="M156" s="61">
        <v>44</v>
      </c>
      <c r="N156" s="61">
        <v>46</v>
      </c>
      <c r="O156" s="62"/>
      <c r="P156" s="12"/>
      <c r="Q156" s="52"/>
      <c r="R156" s="12"/>
      <c r="S156" s="12"/>
      <c r="T156" s="12"/>
      <c r="U156" s="15"/>
      <c r="V156" s="15"/>
      <c r="W156" s="15"/>
      <c r="X156" s="13"/>
      <c r="Y156" s="57"/>
    </row>
    <row r="157" spans="1:25">
      <c r="A157" s="53"/>
      <c r="B157" s="12"/>
      <c r="C157" s="12"/>
      <c r="D157" s="12"/>
      <c r="E157" s="12"/>
      <c r="F157" s="58"/>
      <c r="G157" s="53" t="s">
        <v>54</v>
      </c>
      <c r="H157" s="60"/>
      <c r="I157" s="61">
        <v>1</v>
      </c>
      <c r="J157" s="61">
        <v>1</v>
      </c>
      <c r="K157" s="61">
        <v>1</v>
      </c>
      <c r="L157" s="61">
        <v>1</v>
      </c>
      <c r="M157" s="61">
        <v>1</v>
      </c>
      <c r="N157" s="61">
        <v>1</v>
      </c>
      <c r="O157" s="62"/>
      <c r="P157" s="12"/>
      <c r="Q157" s="52"/>
      <c r="R157" s="12"/>
      <c r="S157" s="12"/>
      <c r="T157" s="12"/>
      <c r="U157" s="15"/>
      <c r="V157" s="15"/>
      <c r="W157" s="15"/>
      <c r="X157" s="13"/>
      <c r="Y157" s="57"/>
    </row>
    <row r="158" spans="1:25">
      <c r="A158" s="53"/>
      <c r="B158" s="12"/>
      <c r="C158" s="12"/>
      <c r="D158" s="12"/>
      <c r="E158" s="12"/>
      <c r="F158" s="58"/>
      <c r="G158" s="53" t="s">
        <v>55</v>
      </c>
      <c r="H158" s="60"/>
      <c r="I158" s="61">
        <v>1</v>
      </c>
      <c r="J158" s="61">
        <v>1</v>
      </c>
      <c r="K158" s="63">
        <v>1</v>
      </c>
      <c r="L158" s="61">
        <v>1</v>
      </c>
      <c r="M158" s="61">
        <v>1</v>
      </c>
      <c r="N158" s="61">
        <v>1</v>
      </c>
      <c r="O158" s="63"/>
      <c r="P158" s="12"/>
      <c r="Q158" s="52"/>
      <c r="R158" s="12"/>
      <c r="S158" s="12"/>
      <c r="T158" s="12"/>
      <c r="U158" s="15"/>
      <c r="V158" s="15"/>
      <c r="W158" s="15"/>
      <c r="X158" s="13"/>
      <c r="Y158" s="57"/>
    </row>
    <row r="159" spans="1:25">
      <c r="A159" s="53"/>
      <c r="B159" s="12"/>
      <c r="C159" s="12"/>
      <c r="D159" s="12"/>
      <c r="E159" s="12"/>
      <c r="F159" s="58"/>
      <c r="G159" s="53" t="s">
        <v>6</v>
      </c>
      <c r="H159" s="60" t="s">
        <v>1</v>
      </c>
      <c r="I159" s="64"/>
      <c r="J159" s="15" t="s">
        <v>17</v>
      </c>
      <c r="K159" s="15"/>
      <c r="L159" s="13"/>
      <c r="M159" s="13"/>
      <c r="N159" s="13"/>
      <c r="O159" s="15"/>
      <c r="P159" s="12"/>
      <c r="Q159" s="52"/>
      <c r="R159" s="12"/>
      <c r="S159" s="12"/>
      <c r="T159" s="12"/>
      <c r="U159" s="15"/>
      <c r="V159" s="15"/>
      <c r="W159" s="15"/>
      <c r="X159" s="13"/>
      <c r="Y159" s="57"/>
    </row>
    <row r="160" spans="1:25">
      <c r="A160" s="53"/>
      <c r="B160" s="12"/>
      <c r="C160" s="12"/>
      <c r="D160" s="12"/>
      <c r="E160" s="12"/>
      <c r="F160" s="58"/>
      <c r="G160" s="40" t="s">
        <v>7</v>
      </c>
      <c r="H160" s="60" t="s">
        <v>1</v>
      </c>
      <c r="I160" s="65"/>
      <c r="J160" s="15" t="s">
        <v>17</v>
      </c>
      <c r="K160" s="15"/>
      <c r="L160" s="15"/>
      <c r="M160" s="15"/>
      <c r="N160" s="15"/>
      <c r="O160" s="12"/>
      <c r="P160" s="12"/>
      <c r="Q160" s="52"/>
      <c r="R160" s="12"/>
      <c r="S160" s="12"/>
      <c r="T160" s="12"/>
      <c r="U160" s="15"/>
      <c r="V160" s="15"/>
      <c r="W160" s="15"/>
      <c r="X160" s="13"/>
      <c r="Y160" s="57"/>
    </row>
    <row r="161" spans="1:25">
      <c r="A161" s="53"/>
      <c r="B161" s="12"/>
      <c r="C161" s="12"/>
      <c r="D161" s="12"/>
      <c r="E161" s="12"/>
      <c r="F161" s="58"/>
      <c r="G161" s="40" t="s">
        <v>8</v>
      </c>
      <c r="H161" s="60" t="s">
        <v>1</v>
      </c>
      <c r="I161" s="66"/>
      <c r="J161" s="67"/>
      <c r="K161" s="15"/>
      <c r="L161" s="15"/>
      <c r="M161" s="15"/>
      <c r="N161" s="15"/>
      <c r="O161" s="12"/>
      <c r="P161" s="12"/>
      <c r="Q161" s="68"/>
      <c r="R161" s="25"/>
      <c r="S161" s="25"/>
      <c r="T161" s="25"/>
      <c r="U161" s="25"/>
      <c r="V161" s="25"/>
      <c r="W161" s="25"/>
      <c r="X161" s="69"/>
      <c r="Y161" s="70"/>
    </row>
    <row r="162" spans="1:25">
      <c r="A162" s="99" t="s">
        <v>48</v>
      </c>
      <c r="B162" s="100" t="s">
        <v>49</v>
      </c>
      <c r="C162" s="100" t="s">
        <v>50</v>
      </c>
      <c r="D162" s="113"/>
      <c r="E162" s="101" t="s">
        <v>52</v>
      </c>
      <c r="F162" s="1075" t="s">
        <v>9</v>
      </c>
      <c r="G162" s="1076" t="s">
        <v>24</v>
      </c>
      <c r="H162" s="1076"/>
      <c r="I162" s="1076"/>
      <c r="J162" s="1076"/>
      <c r="K162" s="1076"/>
      <c r="L162" s="1076"/>
      <c r="M162" s="1076"/>
      <c r="N162" s="1076"/>
      <c r="O162" s="1076"/>
      <c r="P162" s="1076"/>
      <c r="Q162" s="1077"/>
      <c r="R162" s="102" t="s">
        <v>10</v>
      </c>
      <c r="S162" s="1096" t="s">
        <v>25</v>
      </c>
      <c r="T162" s="1096"/>
      <c r="U162" s="1096"/>
      <c r="V162" s="102" t="s">
        <v>11</v>
      </c>
      <c r="W162" s="102" t="s">
        <v>11</v>
      </c>
      <c r="X162" s="104" t="s">
        <v>16</v>
      </c>
      <c r="Y162" s="105" t="s">
        <v>18</v>
      </c>
    </row>
    <row r="163" spans="1:25">
      <c r="A163" s="106" t="s">
        <v>12</v>
      </c>
      <c r="B163" s="107" t="s">
        <v>12</v>
      </c>
      <c r="C163" s="107" t="s">
        <v>51</v>
      </c>
      <c r="D163" s="127"/>
      <c r="E163" s="101" t="s">
        <v>53</v>
      </c>
      <c r="F163" s="1075"/>
      <c r="G163" s="72">
        <v>36</v>
      </c>
      <c r="H163" s="72">
        <v>38</v>
      </c>
      <c r="I163" s="72">
        <v>40</v>
      </c>
      <c r="J163" s="72">
        <v>42</v>
      </c>
      <c r="K163" s="72">
        <v>44</v>
      </c>
      <c r="L163" s="72">
        <v>46</v>
      </c>
      <c r="M163" s="108"/>
      <c r="N163" s="92"/>
      <c r="O163" s="92"/>
      <c r="P163" s="92"/>
      <c r="Q163" s="92"/>
      <c r="R163" s="103" t="s">
        <v>13</v>
      </c>
      <c r="S163" s="1097"/>
      <c r="T163" s="1097"/>
      <c r="U163" s="1097"/>
      <c r="V163" s="103" t="s">
        <v>14</v>
      </c>
      <c r="W163" s="103" t="s">
        <v>15</v>
      </c>
      <c r="X163" s="71" t="s">
        <v>17</v>
      </c>
      <c r="Y163" s="109" t="s">
        <v>17</v>
      </c>
    </row>
    <row r="164" spans="1:25">
      <c r="A164" s="1153">
        <v>306105</v>
      </c>
      <c r="B164" s="1118">
        <v>58892</v>
      </c>
      <c r="C164" s="764">
        <v>7</v>
      </c>
      <c r="D164" s="125"/>
      <c r="E164" s="764" t="s">
        <v>78</v>
      </c>
      <c r="F164" s="61" t="s">
        <v>54</v>
      </c>
      <c r="G164" s="61">
        <v>1</v>
      </c>
      <c r="H164" s="61">
        <v>1</v>
      </c>
      <c r="I164" s="61">
        <v>1</v>
      </c>
      <c r="J164" s="61">
        <v>1</v>
      </c>
      <c r="K164" s="61">
        <v>1</v>
      </c>
      <c r="L164" s="61">
        <v>1</v>
      </c>
      <c r="M164" s="63"/>
      <c r="N164" s="61"/>
      <c r="O164" s="61"/>
      <c r="P164" s="61"/>
      <c r="Q164" s="61"/>
      <c r="R164" s="764">
        <f>L164+K164+J164+I164+H164+G164+G165+H165+I165+J165+K165+L165</f>
        <v>12</v>
      </c>
      <c r="S164" s="764">
        <v>89</v>
      </c>
      <c r="T164" s="1116" t="s">
        <v>19</v>
      </c>
      <c r="U164" s="1124">
        <v>301</v>
      </c>
      <c r="V164" s="764">
        <v>213</v>
      </c>
      <c r="W164" s="764">
        <f>V164*R164</f>
        <v>2556</v>
      </c>
      <c r="X164" s="1126">
        <v>7</v>
      </c>
      <c r="Y164" s="1122">
        <v>7.9</v>
      </c>
    </row>
    <row r="165" spans="1:25">
      <c r="A165" s="1154"/>
      <c r="B165" s="1119"/>
      <c r="C165" s="765"/>
      <c r="D165" s="126"/>
      <c r="E165" s="765"/>
      <c r="F165" s="91" t="s">
        <v>55</v>
      </c>
      <c r="G165" s="61">
        <v>1</v>
      </c>
      <c r="H165" s="61">
        <v>1</v>
      </c>
      <c r="I165" s="63">
        <v>1</v>
      </c>
      <c r="J165" s="61">
        <v>1</v>
      </c>
      <c r="K165" s="61">
        <v>1</v>
      </c>
      <c r="L165" s="61">
        <v>1</v>
      </c>
      <c r="M165" s="72"/>
      <c r="N165" s="72"/>
      <c r="O165" s="72"/>
      <c r="P165" s="72"/>
      <c r="Q165" s="72"/>
      <c r="R165" s="765"/>
      <c r="S165" s="765"/>
      <c r="T165" s="1138"/>
      <c r="U165" s="1125"/>
      <c r="V165" s="765"/>
      <c r="W165" s="765"/>
      <c r="X165" s="1127"/>
      <c r="Y165" s="1123"/>
    </row>
    <row r="166" spans="1:25">
      <c r="A166" s="124"/>
      <c r="B166" s="111"/>
      <c r="C166" s="77"/>
      <c r="D166" s="77"/>
      <c r="E166" s="77"/>
      <c r="F166" s="77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3"/>
      <c r="U166" s="74"/>
      <c r="V166" s="72"/>
      <c r="W166" s="72"/>
      <c r="X166" s="75"/>
      <c r="Y166" s="76"/>
    </row>
    <row r="167" spans="1:25" ht="13.5" thickBot="1">
      <c r="A167" s="78"/>
      <c r="B167" s="79"/>
      <c r="C167" s="80"/>
      <c r="D167" s="80"/>
      <c r="E167" s="80"/>
      <c r="F167" s="80"/>
      <c r="G167" s="79"/>
      <c r="H167" s="79"/>
      <c r="I167" s="79"/>
      <c r="J167" s="79"/>
      <c r="K167" s="79"/>
      <c r="L167" s="79"/>
      <c r="M167" s="79"/>
      <c r="N167" s="88"/>
      <c r="O167" s="79"/>
      <c r="P167" s="79"/>
      <c r="Q167" s="79"/>
      <c r="R167" s="79"/>
      <c r="S167" s="79"/>
      <c r="T167" s="79"/>
      <c r="U167" s="79"/>
      <c r="V167" s="88">
        <f>SUM(V164:V166)</f>
        <v>213</v>
      </c>
      <c r="W167" s="88">
        <f>SUM(W164:W166)</f>
        <v>2556</v>
      </c>
      <c r="X167" s="81">
        <f>SUM(X164:X166)</f>
        <v>7</v>
      </c>
      <c r="Y167" s="89">
        <f>SUM(Y164:Y166)</f>
        <v>7.9</v>
      </c>
    </row>
    <row r="168" spans="1: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1:25">
      <c r="A169" s="82" t="s">
        <v>41</v>
      </c>
      <c r="B169" s="82"/>
      <c r="C169" s="90">
        <f>V167</f>
        <v>213</v>
      </c>
      <c r="D169" s="82" t="s">
        <v>44</v>
      </c>
      <c r="E169" s="130" t="s">
        <v>84</v>
      </c>
      <c r="F169" s="130" t="s">
        <v>9</v>
      </c>
      <c r="G169" s="1150" t="s">
        <v>82</v>
      </c>
      <c r="H169" s="1150"/>
      <c r="I169" s="1150"/>
      <c r="J169" s="1150"/>
      <c r="K169" s="1150"/>
      <c r="L169" s="1150"/>
      <c r="M169" s="133"/>
      <c r="N169" s="130" t="s">
        <v>83</v>
      </c>
      <c r="O169" s="1151" t="s">
        <v>51</v>
      </c>
      <c r="P169" s="1151"/>
      <c r="Q169" s="84"/>
      <c r="R169" s="84"/>
      <c r="S169" s="84"/>
      <c r="T169" s="84"/>
      <c r="U169" s="84"/>
      <c r="V169" s="84"/>
      <c r="W169" s="84"/>
      <c r="X169" s="82"/>
      <c r="Y169" s="82"/>
    </row>
    <row r="170" spans="1:25">
      <c r="A170" s="82" t="s">
        <v>42</v>
      </c>
      <c r="B170" s="82"/>
      <c r="C170" s="120">
        <f>W167</f>
        <v>2556</v>
      </c>
      <c r="D170" s="82" t="s">
        <v>15</v>
      </c>
      <c r="E170" s="128"/>
      <c r="F170" s="128"/>
      <c r="G170" s="72">
        <v>36</v>
      </c>
      <c r="H170" s="72">
        <v>38</v>
      </c>
      <c r="I170" s="72">
        <v>40</v>
      </c>
      <c r="J170" s="72">
        <v>42</v>
      </c>
      <c r="K170" s="72">
        <v>44</v>
      </c>
      <c r="L170" s="72">
        <v>46</v>
      </c>
      <c r="M170" s="61"/>
      <c r="N170" s="128"/>
      <c r="O170" s="1140"/>
      <c r="P170" s="1140"/>
      <c r="Q170" s="84"/>
      <c r="R170" s="84"/>
      <c r="S170" s="84"/>
      <c r="T170" s="84"/>
      <c r="U170" s="84"/>
      <c r="V170" s="84"/>
      <c r="W170" s="84"/>
      <c r="X170" s="82"/>
      <c r="Y170" s="82"/>
    </row>
    <row r="171" spans="1:25">
      <c r="A171" s="82" t="s">
        <v>21</v>
      </c>
      <c r="B171" s="82"/>
      <c r="C171" s="85">
        <v>1491</v>
      </c>
      <c r="D171" s="82" t="s">
        <v>22</v>
      </c>
      <c r="E171" s="759" t="s">
        <v>78</v>
      </c>
      <c r="F171" s="61" t="s">
        <v>54</v>
      </c>
      <c r="G171" s="61">
        <f>G164*V164</f>
        <v>213</v>
      </c>
      <c r="H171" s="61">
        <f>H164*V164</f>
        <v>213</v>
      </c>
      <c r="I171" s="61">
        <f>I164*V164</f>
        <v>213</v>
      </c>
      <c r="J171" s="61">
        <f>J164*V164</f>
        <v>213</v>
      </c>
      <c r="K171" s="61">
        <f>K164*V164</f>
        <v>213</v>
      </c>
      <c r="L171" s="61">
        <f>L164*V164</f>
        <v>213</v>
      </c>
      <c r="M171" s="61">
        <f>G171+H171+I171+J171+K171+L171</f>
        <v>1278</v>
      </c>
      <c r="N171" s="759">
        <f>M171+M172</f>
        <v>2556</v>
      </c>
      <c r="O171" s="759">
        <v>7</v>
      </c>
      <c r="P171" s="759"/>
      <c r="Q171" s="84"/>
      <c r="R171" s="84"/>
      <c r="S171" s="84"/>
      <c r="T171" s="84"/>
      <c r="U171" s="84"/>
      <c r="V171" s="84"/>
      <c r="W171" s="84"/>
      <c r="X171" s="82"/>
      <c r="Y171" s="82"/>
    </row>
    <row r="172" spans="1:25">
      <c r="A172" s="82" t="s">
        <v>23</v>
      </c>
      <c r="B172" s="82"/>
      <c r="C172" s="85">
        <v>1682.7</v>
      </c>
      <c r="D172" s="82" t="s">
        <v>22</v>
      </c>
      <c r="E172" s="759"/>
      <c r="F172" s="61" t="s">
        <v>55</v>
      </c>
      <c r="G172" s="61">
        <f>G165*V164</f>
        <v>213</v>
      </c>
      <c r="H172" s="61">
        <f>H165*V164</f>
        <v>213</v>
      </c>
      <c r="I172" s="61">
        <f>I165*V164</f>
        <v>213</v>
      </c>
      <c r="J172" s="61">
        <f>J165*V164</f>
        <v>213</v>
      </c>
      <c r="K172" s="61">
        <f>K165*V164</f>
        <v>213</v>
      </c>
      <c r="L172" s="61">
        <f>L165*V164</f>
        <v>213</v>
      </c>
      <c r="M172" s="61">
        <f>G172+H172+I172+J172+K172+L172</f>
        <v>1278</v>
      </c>
      <c r="N172" s="759"/>
      <c r="O172" s="759"/>
      <c r="P172" s="759"/>
      <c r="Q172" s="84"/>
      <c r="R172" s="84"/>
      <c r="S172" s="84"/>
      <c r="T172" s="84"/>
      <c r="U172" s="84"/>
      <c r="V172" s="84"/>
      <c r="W172" s="84"/>
      <c r="X172" s="82"/>
      <c r="Y172" s="82"/>
    </row>
    <row r="173" spans="1:25">
      <c r="A173" s="82" t="s">
        <v>43</v>
      </c>
      <c r="B173" s="82"/>
      <c r="C173" s="86">
        <v>6.74</v>
      </c>
      <c r="D173" s="82" t="s">
        <v>45</v>
      </c>
      <c r="E173" s="82"/>
      <c r="F173" s="82"/>
      <c r="G173" s="82"/>
      <c r="H173" s="82"/>
      <c r="I173" s="82"/>
      <c r="J173" s="82"/>
      <c r="K173" s="82"/>
      <c r="L173" s="83"/>
      <c r="M173" s="83"/>
      <c r="N173" s="83"/>
      <c r="O173" s="82"/>
      <c r="P173" s="84"/>
      <c r="Q173" s="84"/>
      <c r="R173" s="84"/>
      <c r="S173" s="84"/>
      <c r="T173" s="84"/>
      <c r="U173" s="84"/>
      <c r="V173" s="84"/>
      <c r="W173" s="84"/>
      <c r="X173" s="82"/>
      <c r="Y173" s="82"/>
    </row>
    <row r="174" spans="1:25">
      <c r="A174" s="82"/>
      <c r="B174" s="82"/>
      <c r="C174" s="86"/>
      <c r="D174" s="86"/>
      <c r="E174" s="86"/>
      <c r="F174" s="82"/>
      <c r="G174" s="82"/>
      <c r="H174" s="82"/>
      <c r="I174" s="82"/>
      <c r="J174" s="82"/>
      <c r="K174" s="82"/>
      <c r="L174" s="83"/>
      <c r="M174" s="83"/>
      <c r="N174" s="83"/>
      <c r="O174" s="82"/>
      <c r="P174" s="84"/>
      <c r="Q174" s="84"/>
      <c r="R174" s="84"/>
      <c r="S174" s="84"/>
      <c r="T174" s="84"/>
      <c r="U174" s="84"/>
      <c r="V174" s="84"/>
      <c r="W174" s="84"/>
      <c r="X174" s="82"/>
      <c r="Y174" s="82"/>
    </row>
    <row r="175" spans="1:25">
      <c r="A175" s="82"/>
      <c r="B175" s="82"/>
      <c r="C175" s="86"/>
      <c r="D175" s="86"/>
      <c r="E175" s="86"/>
      <c r="F175" s="82"/>
      <c r="G175" s="82"/>
      <c r="H175" s="82"/>
      <c r="I175" s="82"/>
      <c r="J175" s="82"/>
      <c r="K175" s="82"/>
      <c r="L175" s="83"/>
      <c r="M175" s="83"/>
      <c r="N175" s="83"/>
      <c r="O175" s="82"/>
      <c r="P175" s="84"/>
      <c r="Q175" s="84"/>
      <c r="R175" s="84"/>
      <c r="S175" s="84"/>
      <c r="T175" s="84"/>
      <c r="U175" s="84"/>
      <c r="V175" s="84"/>
      <c r="W175" s="84"/>
      <c r="X175" s="82"/>
      <c r="Y175" s="82"/>
    </row>
    <row r="176" spans="1:25">
      <c r="A176" s="82"/>
      <c r="B176" s="82"/>
      <c r="C176" s="86"/>
      <c r="D176" s="86"/>
      <c r="E176" s="86"/>
      <c r="F176" s="82"/>
      <c r="G176" s="82"/>
      <c r="H176" s="82"/>
      <c r="I176" s="82"/>
      <c r="J176" s="82"/>
      <c r="K176" s="82"/>
      <c r="L176" s="83"/>
      <c r="M176" s="83"/>
      <c r="N176" s="83"/>
      <c r="O176" s="82"/>
      <c r="P176" s="84"/>
      <c r="Q176" s="84"/>
      <c r="R176" s="84"/>
      <c r="S176" s="84"/>
      <c r="T176" s="84"/>
      <c r="U176" s="84"/>
      <c r="V176" s="84"/>
      <c r="W176" s="84"/>
      <c r="X176" s="82"/>
      <c r="Y176" s="82"/>
    </row>
  </sheetData>
  <mergeCells count="176">
    <mergeCell ref="G169:L169"/>
    <mergeCell ref="O169:P169"/>
    <mergeCell ref="O170:P170"/>
    <mergeCell ref="E171:E172"/>
    <mergeCell ref="N171:N172"/>
    <mergeCell ref="O171:P172"/>
    <mergeCell ref="O103:P103"/>
    <mergeCell ref="A68:Y68"/>
    <mergeCell ref="A69:Y69"/>
    <mergeCell ref="A70:Y70"/>
    <mergeCell ref="A72:W72"/>
    <mergeCell ref="E104:E105"/>
    <mergeCell ref="N104:N105"/>
    <mergeCell ref="O104:P105"/>
    <mergeCell ref="A97:A98"/>
    <mergeCell ref="B97:B98"/>
    <mergeCell ref="V97:V98"/>
    <mergeCell ref="W97:W98"/>
    <mergeCell ref="C97:C98"/>
    <mergeCell ref="E97:E98"/>
    <mergeCell ref="X97:X98"/>
    <mergeCell ref="Y97:Y98"/>
    <mergeCell ref="S97:S98"/>
    <mergeCell ref="T97:T98"/>
    <mergeCell ref="L76:N76"/>
    <mergeCell ref="P78:T78"/>
    <mergeCell ref="F95:F96"/>
    <mergeCell ref="G102:L102"/>
    <mergeCell ref="O102:P102"/>
    <mergeCell ref="O51:P51"/>
    <mergeCell ref="O52:P52"/>
    <mergeCell ref="O53:P54"/>
    <mergeCell ref="N53:N54"/>
    <mergeCell ref="N55:N56"/>
    <mergeCell ref="N57:N58"/>
    <mergeCell ref="N59:N60"/>
    <mergeCell ref="O55:P56"/>
    <mergeCell ref="O57:P60"/>
    <mergeCell ref="O61:P64"/>
    <mergeCell ref="G95:Q95"/>
    <mergeCell ref="S95:U96"/>
    <mergeCell ref="L73:N73"/>
    <mergeCell ref="L74:N74"/>
    <mergeCell ref="L75:N75"/>
    <mergeCell ref="O75:R75"/>
    <mergeCell ref="R97:R98"/>
    <mergeCell ref="Y29:Y30"/>
    <mergeCell ref="T32:T33"/>
    <mergeCell ref="U32:U33"/>
    <mergeCell ref="V32:V33"/>
    <mergeCell ref="W32:W33"/>
    <mergeCell ref="X32:X33"/>
    <mergeCell ref="Y32:Y33"/>
    <mergeCell ref="U29:U30"/>
    <mergeCell ref="V29:V30"/>
    <mergeCell ref="E32:E33"/>
    <mergeCell ref="R32:R33"/>
    <mergeCell ref="S32:S33"/>
    <mergeCell ref="D32:D33"/>
    <mergeCell ref="E65:E66"/>
    <mergeCell ref="N61:N62"/>
    <mergeCell ref="N63:N64"/>
    <mergeCell ref="E53:E54"/>
    <mergeCell ref="E55:E56"/>
    <mergeCell ref="E57:E58"/>
    <mergeCell ref="E59:E60"/>
    <mergeCell ref="E63:E64"/>
    <mergeCell ref="G51:L51"/>
    <mergeCell ref="E61:E62"/>
    <mergeCell ref="N65:N66"/>
    <mergeCell ref="O65:P66"/>
    <mergeCell ref="A1:Y1"/>
    <mergeCell ref="A2:Y2"/>
    <mergeCell ref="L7:N7"/>
    <mergeCell ref="L8:N8"/>
    <mergeCell ref="A3:Y3"/>
    <mergeCell ref="L6:N6"/>
    <mergeCell ref="O7:R7"/>
    <mergeCell ref="T38:T39"/>
    <mergeCell ref="U38:U39"/>
    <mergeCell ref="D29:D30"/>
    <mergeCell ref="A4:W4"/>
    <mergeCell ref="T29:T30"/>
    <mergeCell ref="S27:U28"/>
    <mergeCell ref="L5:N5"/>
    <mergeCell ref="F27:F28"/>
    <mergeCell ref="G27:Q27"/>
    <mergeCell ref="P10:T10"/>
    <mergeCell ref="C29:C30"/>
    <mergeCell ref="R29:R30"/>
    <mergeCell ref="S29:S30"/>
    <mergeCell ref="W29:W30"/>
    <mergeCell ref="X29:X30"/>
    <mergeCell ref="E29:E30"/>
    <mergeCell ref="C32:C33"/>
    <mergeCell ref="X35:X36"/>
    <mergeCell ref="Y35:Y36"/>
    <mergeCell ref="V38:V39"/>
    <mergeCell ref="W38:W39"/>
    <mergeCell ref="X38:X39"/>
    <mergeCell ref="Y38:Y39"/>
    <mergeCell ref="X41:X42"/>
    <mergeCell ref="Y41:Y42"/>
    <mergeCell ref="C35:C36"/>
    <mergeCell ref="E35:E36"/>
    <mergeCell ref="T35:T36"/>
    <mergeCell ref="U35:U36"/>
    <mergeCell ref="V35:V36"/>
    <mergeCell ref="W35:W36"/>
    <mergeCell ref="R35:R36"/>
    <mergeCell ref="S35:S36"/>
    <mergeCell ref="D35:D36"/>
    <mergeCell ref="T47:T48"/>
    <mergeCell ref="U47:U48"/>
    <mergeCell ref="V44:V45"/>
    <mergeCell ref="W44:W45"/>
    <mergeCell ref="C38:C39"/>
    <mergeCell ref="E38:E39"/>
    <mergeCell ref="R38:R39"/>
    <mergeCell ref="S38:S39"/>
    <mergeCell ref="D38:D39"/>
    <mergeCell ref="C41:C42"/>
    <mergeCell ref="E41:E42"/>
    <mergeCell ref="R41:R42"/>
    <mergeCell ref="S41:S42"/>
    <mergeCell ref="D41:D42"/>
    <mergeCell ref="V41:V42"/>
    <mergeCell ref="W41:W42"/>
    <mergeCell ref="G162:Q162"/>
    <mergeCell ref="S162:U163"/>
    <mergeCell ref="X47:X48"/>
    <mergeCell ref="Y47:Y48"/>
    <mergeCell ref="A29:A48"/>
    <mergeCell ref="B29:B48"/>
    <mergeCell ref="X44:X45"/>
    <mergeCell ref="Y44:Y45"/>
    <mergeCell ref="C44:C45"/>
    <mergeCell ref="E44:E45"/>
    <mergeCell ref="R44:R45"/>
    <mergeCell ref="S44:S45"/>
    <mergeCell ref="C47:C48"/>
    <mergeCell ref="E47:E48"/>
    <mergeCell ref="R47:R48"/>
    <mergeCell ref="S47:S48"/>
    <mergeCell ref="D44:D45"/>
    <mergeCell ref="D47:D48"/>
    <mergeCell ref="T41:T42"/>
    <mergeCell ref="U41:U42"/>
    <mergeCell ref="V47:V48"/>
    <mergeCell ref="W47:W48"/>
    <mergeCell ref="T44:T45"/>
    <mergeCell ref="U44:U45"/>
    <mergeCell ref="L141:N141"/>
    <mergeCell ref="L142:N142"/>
    <mergeCell ref="U97:U98"/>
    <mergeCell ref="Y164:Y165"/>
    <mergeCell ref="X164:X165"/>
    <mergeCell ref="O142:R142"/>
    <mergeCell ref="R164:R165"/>
    <mergeCell ref="S164:S165"/>
    <mergeCell ref="B164:B165"/>
    <mergeCell ref="A135:Y135"/>
    <mergeCell ref="A136:Y136"/>
    <mergeCell ref="A137:Y137"/>
    <mergeCell ref="A139:W139"/>
    <mergeCell ref="L140:N140"/>
    <mergeCell ref="A164:A165"/>
    <mergeCell ref="T164:T165"/>
    <mergeCell ref="U164:U165"/>
    <mergeCell ref="V164:V165"/>
    <mergeCell ref="W164:W165"/>
    <mergeCell ref="C164:C165"/>
    <mergeCell ref="E164:E165"/>
    <mergeCell ref="F162:F163"/>
    <mergeCell ref="L143:N143"/>
    <mergeCell ref="P145:T145"/>
  </mergeCells>
  <phoneticPr fontId="0" type="noConversion"/>
  <pageMargins left="0.55000000000000004" right="0.37" top="0.37" bottom="0.37" header="0.32" footer="0.34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topLeftCell="A25" zoomScaleNormal="100" workbookViewId="0">
      <selection activeCell="T38" sqref="T38:U39"/>
    </sheetView>
  </sheetViews>
  <sheetFormatPr defaultRowHeight="12.75"/>
  <cols>
    <col min="1" max="1" width="13.42578125" customWidth="1"/>
    <col min="2" max="2" width="13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7" width="7.5703125" customWidth="1"/>
    <col min="18" max="19" width="8.85546875" customWidth="1"/>
    <col min="20" max="20" width="5.140625" customWidth="1"/>
    <col min="21" max="21" width="8.85546875" customWidth="1"/>
    <col min="22" max="22" width="10" customWidth="1"/>
    <col min="23" max="23" width="10.140625" customWidth="1"/>
    <col min="24" max="24" width="12.7109375" customWidth="1"/>
    <col min="25" max="25" width="12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203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203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196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195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44</v>
      </c>
      <c r="K21" s="168">
        <v>46</v>
      </c>
      <c r="L21" s="168">
        <v>48</v>
      </c>
      <c r="M21" s="168">
        <v>50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180</v>
      </c>
      <c r="I22" s="238"/>
      <c r="J22" s="188">
        <v>1</v>
      </c>
      <c r="K22" s="188">
        <v>2</v>
      </c>
      <c r="L22" s="188">
        <v>2</v>
      </c>
      <c r="M22" s="188">
        <v>2</v>
      </c>
      <c r="N22" s="188"/>
      <c r="O22" s="240">
        <f>SUM(J22:N22)</f>
        <v>7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199</v>
      </c>
      <c r="I23" s="241"/>
      <c r="J23" s="168">
        <v>1</v>
      </c>
      <c r="K23" s="168">
        <v>2</v>
      </c>
      <c r="L23" s="242">
        <v>2</v>
      </c>
      <c r="M23" s="188">
        <v>0</v>
      </c>
      <c r="N23" s="188"/>
      <c r="O23" s="242">
        <f>SUM(J23:N23)</f>
        <v>5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7.2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6.2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198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212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44</v>
      </c>
      <c r="I29" s="200">
        <v>46</v>
      </c>
      <c r="J29" s="200">
        <v>48</v>
      </c>
      <c r="K29" s="200">
        <v>50</v>
      </c>
      <c r="L29" s="200"/>
      <c r="M29" s="200"/>
      <c r="N29" s="201"/>
      <c r="O29" s="203"/>
      <c r="P29" s="203"/>
      <c r="Q29" s="203"/>
      <c r="R29" s="292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30" customHeight="1">
      <c r="A30" s="809" t="s">
        <v>197</v>
      </c>
      <c r="B30" s="812">
        <v>88949</v>
      </c>
      <c r="C30" s="810">
        <v>7</v>
      </c>
      <c r="D30" s="805" t="s">
        <v>204</v>
      </c>
      <c r="E30" s="805"/>
      <c r="F30" s="805"/>
      <c r="G30" s="200" t="s">
        <v>180</v>
      </c>
      <c r="H30" s="202">
        <v>1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2711</v>
      </c>
      <c r="T30" s="822"/>
      <c r="U30" s="818">
        <v>3163</v>
      </c>
      <c r="V30" s="805">
        <v>453</v>
      </c>
      <c r="W30" s="805">
        <f>V30*R30</f>
        <v>5436</v>
      </c>
      <c r="X30" s="820">
        <f>V30*J25</f>
        <v>2808.6</v>
      </c>
      <c r="Y30" s="820">
        <f>V30*J24</f>
        <v>3261.6</v>
      </c>
    </row>
    <row r="31" spans="1:25" s="197" customFormat="1" ht="30" customHeight="1">
      <c r="A31" s="809"/>
      <c r="B31" s="812"/>
      <c r="C31" s="821"/>
      <c r="D31" s="805"/>
      <c r="E31" s="805"/>
      <c r="F31" s="805"/>
      <c r="G31" s="200" t="s">
        <v>199</v>
      </c>
      <c r="H31" s="200">
        <v>1</v>
      </c>
      <c r="I31" s="200">
        <v>2</v>
      </c>
      <c r="J31" s="203">
        <v>2</v>
      </c>
      <c r="K31" s="200">
        <v>0</v>
      </c>
      <c r="L31" s="210"/>
      <c r="M31" s="210"/>
      <c r="N31" s="202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s="197" customFormat="1" ht="30" customHeight="1">
      <c r="A32" s="809"/>
      <c r="B32" s="812"/>
      <c r="C32" s="810">
        <v>4</v>
      </c>
      <c r="D32" s="805" t="s">
        <v>205</v>
      </c>
      <c r="E32" s="810"/>
      <c r="F32" s="810"/>
      <c r="G32" s="200" t="s">
        <v>180</v>
      </c>
      <c r="H32" s="202">
        <v>1</v>
      </c>
      <c r="I32" s="202">
        <v>2</v>
      </c>
      <c r="J32" s="202">
        <v>2</v>
      </c>
      <c r="K32" s="202">
        <v>2</v>
      </c>
      <c r="L32" s="210"/>
      <c r="M32" s="210"/>
      <c r="N32" s="202"/>
      <c r="O32" s="200"/>
      <c r="P32" s="200"/>
      <c r="Q32" s="200"/>
      <c r="R32" s="810">
        <f>H32+I32+J32+K32+H33+I33+J33+K33</f>
        <v>12</v>
      </c>
      <c r="S32" s="810">
        <v>3164</v>
      </c>
      <c r="T32" s="824"/>
      <c r="U32" s="826">
        <v>3526</v>
      </c>
      <c r="V32" s="810">
        <v>363</v>
      </c>
      <c r="W32" s="805">
        <f>V32*R32</f>
        <v>4356</v>
      </c>
      <c r="X32" s="820">
        <f>V32*J25</f>
        <v>2250.6</v>
      </c>
      <c r="Y32" s="820">
        <f>V32*J24</f>
        <v>2613.6</v>
      </c>
    </row>
    <row r="33" spans="1:25" s="197" customFormat="1" ht="30" customHeight="1">
      <c r="A33" s="809"/>
      <c r="B33" s="812"/>
      <c r="C33" s="821"/>
      <c r="D33" s="805"/>
      <c r="E33" s="811"/>
      <c r="F33" s="811"/>
      <c r="G33" s="200" t="s">
        <v>199</v>
      </c>
      <c r="H33" s="200">
        <v>1</v>
      </c>
      <c r="I33" s="200">
        <v>2</v>
      </c>
      <c r="J33" s="203">
        <v>2</v>
      </c>
      <c r="K33" s="200">
        <v>0</v>
      </c>
      <c r="L33" s="210"/>
      <c r="M33" s="210"/>
      <c r="N33" s="202"/>
      <c r="O33" s="200"/>
      <c r="P33" s="200"/>
      <c r="Q33" s="200"/>
      <c r="R33" s="821"/>
      <c r="S33" s="811"/>
      <c r="T33" s="825"/>
      <c r="U33" s="817"/>
      <c r="V33" s="811"/>
      <c r="W33" s="805"/>
      <c r="X33" s="820"/>
      <c r="Y33" s="820"/>
    </row>
    <row r="34" spans="1:25" s="197" customFormat="1" ht="30" customHeight="1">
      <c r="A34" s="809"/>
      <c r="B34" s="812"/>
      <c r="C34" s="821"/>
      <c r="D34" s="810" t="s">
        <v>59</v>
      </c>
      <c r="E34" s="810"/>
      <c r="F34" s="810"/>
      <c r="G34" s="200" t="s">
        <v>180</v>
      </c>
      <c r="H34" s="202">
        <v>1</v>
      </c>
      <c r="I34" s="202">
        <v>2</v>
      </c>
      <c r="J34" s="202">
        <v>2</v>
      </c>
      <c r="K34" s="202">
        <v>2</v>
      </c>
      <c r="L34" s="210"/>
      <c r="M34" s="210"/>
      <c r="N34" s="202"/>
      <c r="O34" s="200"/>
      <c r="P34" s="200"/>
      <c r="Q34" s="200"/>
      <c r="R34" s="810">
        <f>H34+I34+J34+K34+H35+I35+J35+K35</f>
        <v>12</v>
      </c>
      <c r="S34" s="810">
        <v>3527</v>
      </c>
      <c r="T34" s="824"/>
      <c r="U34" s="826">
        <v>4170</v>
      </c>
      <c r="V34" s="810">
        <v>644</v>
      </c>
      <c r="W34" s="805">
        <f>V34*R34</f>
        <v>7728</v>
      </c>
      <c r="X34" s="820">
        <f>V34*J25</f>
        <v>3992.8</v>
      </c>
      <c r="Y34" s="820">
        <f>V34*J24</f>
        <v>4636.8</v>
      </c>
    </row>
    <row r="35" spans="1:25" s="197" customFormat="1" ht="30" customHeight="1">
      <c r="A35" s="809"/>
      <c r="B35" s="812"/>
      <c r="C35" s="811"/>
      <c r="D35" s="811"/>
      <c r="E35" s="811"/>
      <c r="F35" s="811"/>
      <c r="G35" s="200" t="s">
        <v>199</v>
      </c>
      <c r="H35" s="200">
        <v>1</v>
      </c>
      <c r="I35" s="200">
        <v>2</v>
      </c>
      <c r="J35" s="203">
        <v>2</v>
      </c>
      <c r="K35" s="200">
        <v>0</v>
      </c>
      <c r="L35" s="210"/>
      <c r="M35" s="210"/>
      <c r="N35" s="202"/>
      <c r="O35" s="200"/>
      <c r="P35" s="200"/>
      <c r="Q35" s="200"/>
      <c r="R35" s="821"/>
      <c r="S35" s="811"/>
      <c r="T35" s="825"/>
      <c r="U35" s="817"/>
      <c r="V35" s="811"/>
      <c r="W35" s="805"/>
      <c r="X35" s="820"/>
      <c r="Y35" s="820"/>
    </row>
    <row r="36" spans="1:25" ht="24.95" customHeight="1">
      <c r="A36" s="272"/>
      <c r="B36" s="273"/>
      <c r="C36" s="164"/>
      <c r="D36" s="164"/>
      <c r="E36" s="164"/>
      <c r="F36" s="164"/>
      <c r="G36" s="164"/>
      <c r="H36" s="169"/>
      <c r="I36" s="169"/>
      <c r="J36" s="263"/>
      <c r="K36" s="169"/>
      <c r="L36" s="191"/>
      <c r="M36" s="191"/>
      <c r="N36" s="164"/>
      <c r="O36" s="164"/>
      <c r="P36" s="274"/>
      <c r="Q36" s="274"/>
      <c r="R36" s="274"/>
      <c r="S36" s="164"/>
      <c r="T36" s="165"/>
      <c r="U36" s="275"/>
      <c r="V36" s="164">
        <f>SUM(V30:V35)</f>
        <v>1460</v>
      </c>
      <c r="W36" s="164">
        <f>SUM(W30:W35)</f>
        <v>17520</v>
      </c>
      <c r="X36" s="276">
        <f>SUM(X30:X35)</f>
        <v>9052</v>
      </c>
      <c r="Y36" s="276">
        <f>SUM(Y30:Y35)</f>
        <v>10512</v>
      </c>
    </row>
    <row r="37" spans="1:25">
      <c r="G37" s="138"/>
      <c r="P37" s="771" t="s">
        <v>149</v>
      </c>
      <c r="Q37" s="771"/>
      <c r="R37" s="771"/>
    </row>
    <row r="38" spans="1:25" ht="24">
      <c r="A38" s="138"/>
      <c r="B38" s="139"/>
      <c r="C38" s="138"/>
      <c r="D38" s="138"/>
      <c r="E38" s="61"/>
      <c r="F38" s="61"/>
      <c r="G38" s="77"/>
      <c r="H38" s="784" t="s">
        <v>82</v>
      </c>
      <c r="I38" s="785"/>
      <c r="J38" s="786"/>
      <c r="K38" s="72"/>
      <c r="L38" s="72"/>
      <c r="M38" s="72"/>
      <c r="N38" s="787" t="s">
        <v>141</v>
      </c>
      <c r="O38" s="72" t="s">
        <v>189</v>
      </c>
      <c r="P38" s="135" t="s">
        <v>180</v>
      </c>
      <c r="Q38" s="261" t="s">
        <v>199</v>
      </c>
      <c r="R38" s="264" t="s">
        <v>83</v>
      </c>
      <c r="S38" s="265" t="s">
        <v>183</v>
      </c>
      <c r="T38" s="819" t="s">
        <v>184</v>
      </c>
      <c r="U38" s="819"/>
    </row>
    <row r="39" spans="1:25" s="197" customFormat="1" ht="24.95" customHeight="1">
      <c r="A39" s="214" t="s">
        <v>42</v>
      </c>
      <c r="B39" s="214"/>
      <c r="C39" s="216">
        <f>W36</f>
        <v>17520</v>
      </c>
      <c r="D39" s="214" t="s">
        <v>15</v>
      </c>
      <c r="E39" s="285"/>
      <c r="F39" s="286"/>
      <c r="G39" s="286"/>
      <c r="H39" s="200">
        <v>44</v>
      </c>
      <c r="I39" s="200">
        <v>46</v>
      </c>
      <c r="J39" s="200">
        <v>48</v>
      </c>
      <c r="K39" s="200">
        <v>50</v>
      </c>
      <c r="L39" s="200"/>
      <c r="M39" s="200"/>
      <c r="N39" s="788"/>
      <c r="O39" s="210" t="s">
        <v>121</v>
      </c>
      <c r="P39" s="200"/>
      <c r="Q39" s="282"/>
      <c r="R39" s="282"/>
      <c r="S39" s="287"/>
      <c r="T39" s="804"/>
      <c r="U39" s="804"/>
    </row>
    <row r="40" spans="1:25" s="197" customFormat="1" ht="24.95" customHeight="1">
      <c r="A40" s="214"/>
      <c r="B40" s="214"/>
      <c r="C40" s="216"/>
      <c r="D40" s="214"/>
      <c r="E40" s="803">
        <v>1</v>
      </c>
      <c r="F40" s="807" t="s">
        <v>56</v>
      </c>
      <c r="G40" s="210" t="s">
        <v>180</v>
      </c>
      <c r="H40" s="210">
        <v>875</v>
      </c>
      <c r="I40" s="210">
        <v>1750</v>
      </c>
      <c r="J40" s="210">
        <v>1750</v>
      </c>
      <c r="K40" s="210">
        <v>1750</v>
      </c>
      <c r="L40" s="210"/>
      <c r="M40" s="210"/>
      <c r="N40" s="211">
        <f>H40+I40+J40+K40</f>
        <v>6125</v>
      </c>
      <c r="O40" s="803">
        <f>N40+N41+N42+N43</f>
        <v>14820</v>
      </c>
      <c r="P40" s="805"/>
      <c r="Q40" s="804"/>
      <c r="R40" s="804"/>
      <c r="S40" s="804"/>
      <c r="T40" s="804">
        <v>14820</v>
      </c>
      <c r="U40" s="804"/>
    </row>
    <row r="41" spans="1:25" s="197" customFormat="1" ht="24.95" customHeight="1">
      <c r="A41" s="214"/>
      <c r="B41" s="214"/>
      <c r="C41" s="216"/>
      <c r="D41" s="214"/>
      <c r="E41" s="803"/>
      <c r="F41" s="808"/>
      <c r="G41" s="289" t="s">
        <v>199</v>
      </c>
      <c r="H41" s="210">
        <v>875</v>
      </c>
      <c r="I41" s="210">
        <v>1750</v>
      </c>
      <c r="J41" s="210">
        <v>1750</v>
      </c>
      <c r="K41" s="210">
        <v>0</v>
      </c>
      <c r="L41" s="210"/>
      <c r="M41" s="210"/>
      <c r="N41" s="211">
        <f>H41+I41+J41+K41</f>
        <v>4375</v>
      </c>
      <c r="O41" s="803"/>
      <c r="P41" s="805"/>
      <c r="Q41" s="804"/>
      <c r="R41" s="804"/>
      <c r="S41" s="804"/>
      <c r="T41" s="804"/>
      <c r="U41" s="804"/>
    </row>
    <row r="42" spans="1:25" s="197" customFormat="1" ht="24.95" customHeight="1">
      <c r="A42" s="214"/>
      <c r="B42" s="214"/>
      <c r="C42" s="216"/>
      <c r="D42" s="214"/>
      <c r="E42" s="803"/>
      <c r="F42" s="807" t="s">
        <v>77</v>
      </c>
      <c r="G42" s="210" t="s">
        <v>180</v>
      </c>
      <c r="H42" s="210">
        <v>360</v>
      </c>
      <c r="I42" s="210">
        <v>720</v>
      </c>
      <c r="J42" s="210">
        <v>720</v>
      </c>
      <c r="K42" s="210">
        <v>720</v>
      </c>
      <c r="L42" s="210"/>
      <c r="M42" s="210"/>
      <c r="N42" s="211">
        <f>H42+I42+J42+K42</f>
        <v>2520</v>
      </c>
      <c r="O42" s="803"/>
      <c r="P42" s="805"/>
      <c r="Q42" s="804"/>
      <c r="R42" s="804"/>
      <c r="S42" s="804"/>
      <c r="T42" s="804"/>
      <c r="U42" s="804"/>
    </row>
    <row r="43" spans="1:25" s="197" customFormat="1" ht="24.95" customHeight="1">
      <c r="A43" s="214"/>
      <c r="B43" s="214"/>
      <c r="C43" s="216"/>
      <c r="D43" s="214"/>
      <c r="E43" s="803"/>
      <c r="F43" s="808"/>
      <c r="G43" s="289" t="s">
        <v>199</v>
      </c>
      <c r="H43" s="210">
        <v>360</v>
      </c>
      <c r="I43" s="210">
        <v>720</v>
      </c>
      <c r="J43" s="210">
        <v>720</v>
      </c>
      <c r="K43" s="210">
        <v>0</v>
      </c>
      <c r="L43" s="210"/>
      <c r="M43" s="210"/>
      <c r="N43" s="211">
        <f>H43+I43+J43+K43</f>
        <v>1800</v>
      </c>
      <c r="O43" s="803"/>
      <c r="P43" s="805"/>
      <c r="Q43" s="804"/>
      <c r="R43" s="804"/>
      <c r="S43" s="804"/>
      <c r="T43" s="804"/>
      <c r="U43" s="804"/>
    </row>
    <row r="44" spans="1:25" s="197" customFormat="1" ht="24.95" customHeight="1">
      <c r="A44" s="176" t="s">
        <v>21</v>
      </c>
      <c r="B44" s="176"/>
      <c r="C44" s="290">
        <f>X36</f>
        <v>9052</v>
      </c>
      <c r="D44" s="214" t="s">
        <v>22</v>
      </c>
      <c r="E44" s="803">
        <v>3</v>
      </c>
      <c r="F44" s="807" t="s">
        <v>85</v>
      </c>
      <c r="G44" s="210" t="s">
        <v>180</v>
      </c>
      <c r="H44" s="210">
        <v>117</v>
      </c>
      <c r="I44" s="210">
        <v>234</v>
      </c>
      <c r="J44" s="210">
        <v>234</v>
      </c>
      <c r="K44" s="210">
        <v>234</v>
      </c>
      <c r="L44" s="210"/>
      <c r="M44" s="210"/>
      <c r="N44" s="211">
        <f>H44+I44+J44+K44</f>
        <v>819</v>
      </c>
      <c r="O44" s="803">
        <f>N44+N45</f>
        <v>1404</v>
      </c>
      <c r="P44" s="805"/>
      <c r="Q44" s="804"/>
      <c r="R44" s="804"/>
      <c r="S44" s="804"/>
      <c r="T44" s="804">
        <v>1404</v>
      </c>
      <c r="U44" s="804"/>
    </row>
    <row r="45" spans="1:25" s="197" customFormat="1" ht="24.95" customHeight="1">
      <c r="A45" s="176" t="s">
        <v>23</v>
      </c>
      <c r="B45" s="176"/>
      <c r="C45" s="291">
        <f>Y36</f>
        <v>10512</v>
      </c>
      <c r="D45" s="214" t="s">
        <v>22</v>
      </c>
      <c r="E45" s="803"/>
      <c r="F45" s="808"/>
      <c r="G45" s="289" t="s">
        <v>199</v>
      </c>
      <c r="H45" s="210">
        <v>117</v>
      </c>
      <c r="I45" s="210">
        <v>234</v>
      </c>
      <c r="J45" s="210">
        <v>234</v>
      </c>
      <c r="K45" s="210">
        <v>0</v>
      </c>
      <c r="L45" s="210"/>
      <c r="M45" s="210"/>
      <c r="N45" s="211">
        <f>SUM(H45:M45)</f>
        <v>585</v>
      </c>
      <c r="O45" s="803"/>
      <c r="P45" s="805"/>
      <c r="Q45" s="804"/>
      <c r="R45" s="804"/>
      <c r="S45" s="804"/>
      <c r="T45" s="804"/>
      <c r="U45" s="804"/>
    </row>
    <row r="46" spans="1:25" s="197" customFormat="1" ht="24.95" customHeight="1">
      <c r="A46" s="176" t="s">
        <v>43</v>
      </c>
      <c r="B46" s="176"/>
      <c r="C46" s="217">
        <v>39.71</v>
      </c>
      <c r="D46" s="214" t="s">
        <v>45</v>
      </c>
      <c r="E46" s="803">
        <v>4</v>
      </c>
      <c r="F46" s="807" t="s">
        <v>59</v>
      </c>
      <c r="G46" s="210" t="s">
        <v>180</v>
      </c>
      <c r="H46" s="210">
        <v>1430</v>
      </c>
      <c r="I46" s="210">
        <v>2860</v>
      </c>
      <c r="J46" s="210">
        <v>2860</v>
      </c>
      <c r="K46" s="210">
        <v>2860</v>
      </c>
      <c r="L46" s="210"/>
      <c r="M46" s="210"/>
      <c r="N46" s="211">
        <f t="shared" ref="N46:N55" si="0">H46+I46+J46+K46</f>
        <v>10010</v>
      </c>
      <c r="O46" s="803">
        <f>N46+N47+N48+N49+N50+N51</f>
        <v>28728</v>
      </c>
      <c r="P46" s="805">
        <v>7049</v>
      </c>
      <c r="Q46" s="804">
        <v>5035</v>
      </c>
      <c r="R46" s="804">
        <f>SUM(P46:Q46)</f>
        <v>12084</v>
      </c>
      <c r="S46" s="804">
        <v>1007</v>
      </c>
      <c r="T46" s="804">
        <v>9840</v>
      </c>
      <c r="U46" s="804"/>
    </row>
    <row r="47" spans="1:25" s="197" customFormat="1" ht="24.95" customHeight="1">
      <c r="A47" s="214"/>
      <c r="B47" s="214"/>
      <c r="C47" s="217"/>
      <c r="D47" s="217"/>
      <c r="E47" s="803"/>
      <c r="F47" s="808"/>
      <c r="G47" s="289" t="s">
        <v>199</v>
      </c>
      <c r="H47" s="210">
        <v>1430</v>
      </c>
      <c r="I47" s="210">
        <v>2860</v>
      </c>
      <c r="J47" s="210">
        <v>2860</v>
      </c>
      <c r="K47" s="210">
        <v>0</v>
      </c>
      <c r="L47" s="210"/>
      <c r="M47" s="210"/>
      <c r="N47" s="211">
        <f t="shared" si="0"/>
        <v>7150</v>
      </c>
      <c r="O47" s="803"/>
      <c r="P47" s="805"/>
      <c r="Q47" s="804"/>
      <c r="R47" s="804"/>
      <c r="S47" s="804"/>
      <c r="T47" s="804"/>
      <c r="U47" s="804"/>
    </row>
    <row r="48" spans="1:25" s="197" customFormat="1" ht="24.95" customHeight="1">
      <c r="A48" s="214"/>
      <c r="B48" s="214"/>
      <c r="C48" s="217"/>
      <c r="D48" s="217"/>
      <c r="E48" s="803"/>
      <c r="F48" s="807" t="s">
        <v>159</v>
      </c>
      <c r="G48" s="210" t="s">
        <v>180</v>
      </c>
      <c r="H48" s="210">
        <v>590</v>
      </c>
      <c r="I48" s="210">
        <v>1180</v>
      </c>
      <c r="J48" s="210">
        <v>1180</v>
      </c>
      <c r="K48" s="210">
        <v>1180</v>
      </c>
      <c r="L48" s="210"/>
      <c r="M48" s="210"/>
      <c r="N48" s="211">
        <f t="shared" si="0"/>
        <v>4130</v>
      </c>
      <c r="O48" s="803"/>
      <c r="P48" s="805"/>
      <c r="Q48" s="804"/>
      <c r="R48" s="804"/>
      <c r="S48" s="804"/>
      <c r="T48" s="804"/>
      <c r="U48" s="804"/>
    </row>
    <row r="49" spans="1:21" s="197" customFormat="1" ht="24.95" customHeight="1">
      <c r="A49" s="214"/>
      <c r="B49" s="214"/>
      <c r="C49" s="217"/>
      <c r="D49" s="217"/>
      <c r="E49" s="803"/>
      <c r="F49" s="808"/>
      <c r="G49" s="289" t="s">
        <v>199</v>
      </c>
      <c r="H49" s="210">
        <v>590</v>
      </c>
      <c r="I49" s="210">
        <v>1180</v>
      </c>
      <c r="J49" s="210">
        <v>1180</v>
      </c>
      <c r="K49" s="210">
        <v>0</v>
      </c>
      <c r="L49" s="210"/>
      <c r="M49" s="210"/>
      <c r="N49" s="211">
        <f t="shared" si="0"/>
        <v>2950</v>
      </c>
      <c r="O49" s="803"/>
      <c r="P49" s="805"/>
      <c r="Q49" s="804"/>
      <c r="R49" s="804"/>
      <c r="S49" s="804"/>
      <c r="T49" s="804"/>
      <c r="U49" s="804"/>
    </row>
    <row r="50" spans="1:21" s="197" customFormat="1" ht="24.95" customHeight="1">
      <c r="A50" s="214"/>
      <c r="B50" s="214"/>
      <c r="C50" s="217"/>
      <c r="D50" s="217"/>
      <c r="E50" s="803"/>
      <c r="F50" s="807" t="s">
        <v>160</v>
      </c>
      <c r="G50" s="210" t="s">
        <v>180</v>
      </c>
      <c r="H50" s="210">
        <v>374</v>
      </c>
      <c r="I50" s="210">
        <v>748</v>
      </c>
      <c r="J50" s="210">
        <v>748</v>
      </c>
      <c r="K50" s="210">
        <v>748</v>
      </c>
      <c r="L50" s="210"/>
      <c r="M50" s="210"/>
      <c r="N50" s="211">
        <f t="shared" si="0"/>
        <v>2618</v>
      </c>
      <c r="O50" s="803"/>
      <c r="P50" s="805"/>
      <c r="Q50" s="804"/>
      <c r="R50" s="804"/>
      <c r="S50" s="804"/>
      <c r="T50" s="804"/>
      <c r="U50" s="804"/>
    </row>
    <row r="51" spans="1:21" s="197" customFormat="1" ht="24.95" customHeight="1">
      <c r="A51" s="214"/>
      <c r="B51" s="214"/>
      <c r="C51" s="217"/>
      <c r="D51" s="217"/>
      <c r="E51" s="803"/>
      <c r="F51" s="808"/>
      <c r="G51" s="289" t="s">
        <v>199</v>
      </c>
      <c r="H51" s="210">
        <v>374</v>
      </c>
      <c r="I51" s="210">
        <v>748</v>
      </c>
      <c r="J51" s="210">
        <v>748</v>
      </c>
      <c r="K51" s="210">
        <v>0</v>
      </c>
      <c r="L51" s="210"/>
      <c r="M51" s="210"/>
      <c r="N51" s="211">
        <f t="shared" si="0"/>
        <v>1870</v>
      </c>
      <c r="O51" s="803"/>
      <c r="P51" s="805"/>
      <c r="Q51" s="804"/>
      <c r="R51" s="804"/>
      <c r="S51" s="804"/>
      <c r="T51" s="804"/>
      <c r="U51" s="804"/>
    </row>
    <row r="52" spans="1:21" s="197" customFormat="1" ht="24.95" customHeight="1">
      <c r="A52" s="214"/>
      <c r="B52" s="214"/>
      <c r="C52" s="217"/>
      <c r="D52" s="217"/>
      <c r="E52" s="803">
        <v>7</v>
      </c>
      <c r="F52" s="807" t="s">
        <v>78</v>
      </c>
      <c r="G52" s="210" t="s">
        <v>180</v>
      </c>
      <c r="H52" s="210">
        <v>496</v>
      </c>
      <c r="I52" s="210">
        <v>992</v>
      </c>
      <c r="J52" s="210">
        <v>992</v>
      </c>
      <c r="K52" s="210">
        <v>992</v>
      </c>
      <c r="L52" s="210"/>
      <c r="M52" s="210"/>
      <c r="N52" s="211">
        <f t="shared" si="0"/>
        <v>3472</v>
      </c>
      <c r="O52" s="803">
        <f>N52+N53+N54+N55</f>
        <v>11892</v>
      </c>
      <c r="P52" s="805">
        <v>3171</v>
      </c>
      <c r="Q52" s="806">
        <v>2265</v>
      </c>
      <c r="R52" s="806">
        <f>SUM(P52:Q52)</f>
        <v>5436</v>
      </c>
      <c r="S52" s="804">
        <v>453</v>
      </c>
      <c r="T52" s="804">
        <v>6456</v>
      </c>
      <c r="U52" s="804"/>
    </row>
    <row r="53" spans="1:21" s="197" customFormat="1" ht="24.95" customHeight="1">
      <c r="A53" s="214"/>
      <c r="B53" s="214"/>
      <c r="C53" s="217"/>
      <c r="D53" s="217"/>
      <c r="E53" s="803"/>
      <c r="F53" s="808"/>
      <c r="G53" s="289" t="s">
        <v>199</v>
      </c>
      <c r="H53" s="210">
        <v>496</v>
      </c>
      <c r="I53" s="210">
        <v>992</v>
      </c>
      <c r="J53" s="210">
        <v>992</v>
      </c>
      <c r="K53" s="210">
        <v>0</v>
      </c>
      <c r="L53" s="210"/>
      <c r="M53" s="210"/>
      <c r="N53" s="211">
        <f t="shared" si="0"/>
        <v>2480</v>
      </c>
      <c r="O53" s="803"/>
      <c r="P53" s="805"/>
      <c r="Q53" s="806"/>
      <c r="R53" s="806"/>
      <c r="S53" s="804"/>
      <c r="T53" s="804"/>
      <c r="U53" s="804"/>
    </row>
    <row r="54" spans="1:21" s="197" customFormat="1" ht="24.95" customHeight="1">
      <c r="A54" s="214"/>
      <c r="B54" s="214"/>
      <c r="C54" s="217"/>
      <c r="D54" s="217"/>
      <c r="E54" s="803"/>
      <c r="F54" s="807" t="s">
        <v>127</v>
      </c>
      <c r="G54" s="210" t="s">
        <v>180</v>
      </c>
      <c r="H54" s="210">
        <v>495</v>
      </c>
      <c r="I54" s="210">
        <v>990</v>
      </c>
      <c r="J54" s="210">
        <v>990</v>
      </c>
      <c r="K54" s="210">
        <v>990</v>
      </c>
      <c r="L54" s="210"/>
      <c r="M54" s="210"/>
      <c r="N54" s="211">
        <f t="shared" si="0"/>
        <v>3465</v>
      </c>
      <c r="O54" s="803"/>
      <c r="P54" s="805"/>
      <c r="Q54" s="806"/>
      <c r="R54" s="806"/>
      <c r="S54" s="804"/>
      <c r="T54" s="804"/>
      <c r="U54" s="804"/>
    </row>
    <row r="55" spans="1:21" s="197" customFormat="1" ht="24.95" customHeight="1">
      <c r="E55" s="803"/>
      <c r="F55" s="808"/>
      <c r="G55" s="289" t="s">
        <v>199</v>
      </c>
      <c r="H55" s="210">
        <v>495</v>
      </c>
      <c r="I55" s="210">
        <v>990</v>
      </c>
      <c r="J55" s="210">
        <v>990</v>
      </c>
      <c r="K55" s="210">
        <v>0</v>
      </c>
      <c r="L55" s="210"/>
      <c r="M55" s="210"/>
      <c r="N55" s="211">
        <f t="shared" si="0"/>
        <v>2475</v>
      </c>
      <c r="O55" s="803"/>
      <c r="P55" s="805"/>
      <c r="Q55" s="806"/>
      <c r="R55" s="806"/>
      <c r="S55" s="804"/>
      <c r="T55" s="804"/>
      <c r="U55" s="804"/>
    </row>
    <row r="56" spans="1:21" ht="14.25" customHeight="1">
      <c r="G56" s="138"/>
      <c r="O56" s="193">
        <f t="shared" ref="O56:T56" si="1">SUM(O40:O55)</f>
        <v>56844</v>
      </c>
      <c r="P56" s="193">
        <f t="shared" si="1"/>
        <v>10220</v>
      </c>
      <c r="Q56" s="193">
        <f t="shared" si="1"/>
        <v>7300</v>
      </c>
      <c r="R56" s="193">
        <f t="shared" si="1"/>
        <v>17520</v>
      </c>
      <c r="S56" s="193">
        <f t="shared" si="1"/>
        <v>1460</v>
      </c>
      <c r="T56" s="823">
        <f t="shared" si="1"/>
        <v>32520</v>
      </c>
      <c r="U56" s="823"/>
    </row>
    <row r="57" spans="1:21">
      <c r="G57" s="138"/>
    </row>
    <row r="58" spans="1:21">
      <c r="G58" s="138"/>
    </row>
    <row r="59" spans="1:21">
      <c r="G59" s="138"/>
    </row>
    <row r="60" spans="1:21">
      <c r="G60" s="138"/>
    </row>
    <row r="61" spans="1:21">
      <c r="G61" s="138"/>
    </row>
    <row r="62" spans="1:21">
      <c r="G62" s="138"/>
    </row>
    <row r="63" spans="1:21">
      <c r="G63" s="138"/>
    </row>
    <row r="64" spans="1:21">
      <c r="G64" s="138"/>
    </row>
    <row r="65" spans="7:7">
      <c r="G65" s="138"/>
    </row>
    <row r="66" spans="7:7">
      <c r="G66" s="138"/>
    </row>
    <row r="67" spans="7:7">
      <c r="G67" s="138"/>
    </row>
    <row r="68" spans="7:7">
      <c r="G68" s="138"/>
    </row>
    <row r="69" spans="7:7">
      <c r="G69" s="138"/>
    </row>
    <row r="70" spans="7:7">
      <c r="G70" s="138"/>
    </row>
    <row r="71" spans="7:7">
      <c r="G71" s="138"/>
    </row>
    <row r="72" spans="7:7">
      <c r="G72" s="138"/>
    </row>
  </sheetData>
  <mergeCells count="92">
    <mergeCell ref="F54:F55"/>
    <mergeCell ref="F52:F53"/>
    <mergeCell ref="E44:E45"/>
    <mergeCell ref="F50:F51"/>
    <mergeCell ref="S52:S55"/>
    <mergeCell ref="F46:F47"/>
    <mergeCell ref="E46:E51"/>
    <mergeCell ref="F48:F49"/>
    <mergeCell ref="O52:O55"/>
    <mergeCell ref="E52:E55"/>
    <mergeCell ref="P52:P55"/>
    <mergeCell ref="Q52:Q55"/>
    <mergeCell ref="R52:R55"/>
    <mergeCell ref="F44:F45"/>
    <mergeCell ref="S46:S51"/>
    <mergeCell ref="Q44:Q45"/>
    <mergeCell ref="R46:R51"/>
    <mergeCell ref="R44:R45"/>
    <mergeCell ref="B30:B35"/>
    <mergeCell ref="C32:C35"/>
    <mergeCell ref="C30:C31"/>
    <mergeCell ref="E32:E33"/>
    <mergeCell ref="R34:R35"/>
    <mergeCell ref="O44:O45"/>
    <mergeCell ref="O46:O51"/>
    <mergeCell ref="P44:P45"/>
    <mergeCell ref="P46:P51"/>
    <mergeCell ref="Q46:Q51"/>
    <mergeCell ref="S44:S45"/>
    <mergeCell ref="E40:E43"/>
    <mergeCell ref="D30:D31"/>
    <mergeCell ref="E30:E31"/>
    <mergeCell ref="D34:D35"/>
    <mergeCell ref="E34:E35"/>
    <mergeCell ref="D32:D33"/>
    <mergeCell ref="P37:R37"/>
    <mergeCell ref="F40:F41"/>
    <mergeCell ref="F30:F31"/>
    <mergeCell ref="R32:R33"/>
    <mergeCell ref="S32:S33"/>
    <mergeCell ref="R30:R31"/>
    <mergeCell ref="F32:F33"/>
    <mergeCell ref="H38:J38"/>
    <mergeCell ref="N38:N39"/>
    <mergeCell ref="S34:S35"/>
    <mergeCell ref="F34:F35"/>
    <mergeCell ref="O40:O43"/>
    <mergeCell ref="R40:R43"/>
    <mergeCell ref="S40:S43"/>
    <mergeCell ref="F42:F43"/>
    <mergeCell ref="P40:P43"/>
    <mergeCell ref="Q40:Q43"/>
    <mergeCell ref="X34:X35"/>
    <mergeCell ref="A1:Y1"/>
    <mergeCell ref="A2:Y2"/>
    <mergeCell ref="M7:N7"/>
    <mergeCell ref="M8:N8"/>
    <mergeCell ref="A3:Y3"/>
    <mergeCell ref="A4:W4"/>
    <mergeCell ref="M5:N5"/>
    <mergeCell ref="M6:N6"/>
    <mergeCell ref="O7:R7"/>
    <mergeCell ref="G28:G29"/>
    <mergeCell ref="H28:Q28"/>
    <mergeCell ref="P10:T10"/>
    <mergeCell ref="S28:U29"/>
    <mergeCell ref="V34:V35"/>
    <mergeCell ref="A30:A35"/>
    <mergeCell ref="V30:V31"/>
    <mergeCell ref="X30:X31"/>
    <mergeCell ref="Y30:Y31"/>
    <mergeCell ref="S30:S31"/>
    <mergeCell ref="U34:U35"/>
    <mergeCell ref="W30:W31"/>
    <mergeCell ref="T30:T31"/>
    <mergeCell ref="U30:U31"/>
    <mergeCell ref="U32:U33"/>
    <mergeCell ref="T32:T33"/>
    <mergeCell ref="V32:V33"/>
    <mergeCell ref="Y34:Y35"/>
    <mergeCell ref="Y32:Y33"/>
    <mergeCell ref="W32:W33"/>
    <mergeCell ref="X32:X33"/>
    <mergeCell ref="W34:W35"/>
    <mergeCell ref="T56:U56"/>
    <mergeCell ref="T44:U45"/>
    <mergeCell ref="T46:U51"/>
    <mergeCell ref="T52:U55"/>
    <mergeCell ref="T34:T35"/>
    <mergeCell ref="T40:U43"/>
    <mergeCell ref="T39:U39"/>
    <mergeCell ref="T38:U38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76"/>
  <sheetViews>
    <sheetView topLeftCell="M31" workbookViewId="0">
      <selection activeCell="V172" sqref="V172"/>
    </sheetView>
  </sheetViews>
  <sheetFormatPr defaultRowHeight="12.75"/>
  <cols>
    <col min="1" max="1" width="9.5703125" customWidth="1"/>
    <col min="2" max="2" width="11.28515625" customWidth="1"/>
    <col min="3" max="3" width="9.7109375" customWidth="1"/>
    <col min="4" max="4" width="9.28515625" customWidth="1"/>
    <col min="5" max="5" width="9.7109375" customWidth="1"/>
    <col min="6" max="6" width="12" customWidth="1"/>
    <col min="7" max="9" width="8.140625" customWidth="1"/>
    <col min="10" max="10" width="7.85546875" customWidth="1"/>
    <col min="11" max="11" width="7.7109375" customWidth="1"/>
    <col min="12" max="12" width="7.5703125" customWidth="1"/>
    <col min="13" max="13" width="7.42578125" customWidth="1"/>
    <col min="14" max="14" width="8.28515625" customWidth="1"/>
    <col min="15" max="15" width="4.42578125" customWidth="1"/>
    <col min="16" max="17" width="3.7109375" customWidth="1"/>
    <col min="18" max="18" width="7.7109375" customWidth="1"/>
    <col min="19" max="19" width="5.85546875" customWidth="1"/>
    <col min="20" max="20" width="5.140625" customWidth="1"/>
    <col min="21" max="21" width="6.28515625" customWidth="1"/>
    <col min="22" max="22" width="8.28515625" customWidth="1"/>
    <col min="23" max="23" width="8.42578125" customWidth="1"/>
    <col min="24" max="24" width="8.85546875" customWidth="1"/>
    <col min="25" max="25" width="8.7109375" customWidth="1"/>
  </cols>
  <sheetData>
    <row r="1" spans="1:25" ht="26.25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46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>
      <c r="A3" s="795" t="s">
        <v>47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6.5" thickBot="1">
      <c r="A4" s="1149" t="s">
        <v>27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149"/>
      <c r="W4" s="1149"/>
      <c r="X4" s="2"/>
      <c r="Y4" s="2"/>
    </row>
    <row r="5" spans="1:25">
      <c r="A5" s="3" t="s">
        <v>0</v>
      </c>
      <c r="B5" s="4"/>
      <c r="C5" s="5"/>
      <c r="D5" s="5"/>
      <c r="E5" s="5"/>
      <c r="F5" s="5"/>
      <c r="G5" s="5"/>
      <c r="H5" s="5"/>
      <c r="I5" s="6"/>
      <c r="J5" s="6"/>
      <c r="K5" s="4"/>
      <c r="L5" s="793" t="s">
        <v>28</v>
      </c>
      <c r="M5" s="794"/>
      <c r="N5" s="794"/>
      <c r="O5" s="8" t="s">
        <v>86</v>
      </c>
      <c r="P5" s="5"/>
      <c r="Q5" s="7"/>
      <c r="R5" s="7"/>
      <c r="S5" s="7"/>
      <c r="T5" s="7" t="s">
        <v>71</v>
      </c>
      <c r="U5" s="7"/>
      <c r="V5" s="9"/>
      <c r="W5" s="3" t="s">
        <v>20</v>
      </c>
      <c r="X5" s="8"/>
      <c r="Y5" s="10"/>
    </row>
    <row r="6" spans="1:25">
      <c r="A6" s="11" t="s">
        <v>26</v>
      </c>
      <c r="B6" s="12"/>
      <c r="C6" s="12"/>
      <c r="D6" s="12"/>
      <c r="E6" s="12"/>
      <c r="F6" s="12"/>
      <c r="G6" s="12"/>
      <c r="H6" s="12"/>
      <c r="I6" s="13"/>
      <c r="J6" s="13"/>
      <c r="K6" s="14"/>
      <c r="L6" s="796" t="s">
        <v>2</v>
      </c>
      <c r="M6" s="797"/>
      <c r="N6" s="797"/>
      <c r="O6" s="18" t="s">
        <v>87</v>
      </c>
      <c r="P6" s="13"/>
      <c r="Q6" s="13"/>
      <c r="R6" s="13"/>
      <c r="S6" s="13"/>
      <c r="T6" s="15" t="s">
        <v>71</v>
      </c>
      <c r="U6" s="18"/>
      <c r="V6" s="19"/>
      <c r="W6" s="20"/>
      <c r="X6" s="18"/>
      <c r="Y6" s="19"/>
    </row>
    <row r="7" spans="1:25" ht="13.5" thickBot="1">
      <c r="A7" s="21" t="s">
        <v>33</v>
      </c>
      <c r="B7" s="22"/>
      <c r="C7" s="22"/>
      <c r="D7" s="22"/>
      <c r="E7" s="22"/>
      <c r="F7" s="22"/>
      <c r="G7" s="22"/>
      <c r="H7" s="22"/>
      <c r="I7" s="23"/>
      <c r="J7" s="23"/>
      <c r="K7" s="24"/>
      <c r="L7" s="791" t="s">
        <v>67</v>
      </c>
      <c r="M7" s="792"/>
      <c r="N7" s="792"/>
      <c r="O7" s="798" t="s">
        <v>69</v>
      </c>
      <c r="P7" s="792"/>
      <c r="Q7" s="792"/>
      <c r="R7" s="792"/>
      <c r="S7" s="27"/>
      <c r="T7" s="28" t="s">
        <v>70</v>
      </c>
      <c r="U7" s="26"/>
      <c r="V7" s="29"/>
      <c r="W7" s="30" t="s">
        <v>29</v>
      </c>
      <c r="X7" s="26"/>
      <c r="Y7" s="29"/>
    </row>
    <row r="8" spans="1:25">
      <c r="A8" s="31" t="s">
        <v>34</v>
      </c>
      <c r="B8" s="32"/>
      <c r="C8" s="32"/>
      <c r="D8" s="32"/>
      <c r="E8" s="32"/>
      <c r="F8" s="32"/>
      <c r="G8" s="32"/>
      <c r="H8" s="32"/>
      <c r="I8" s="33"/>
      <c r="J8" s="33"/>
      <c r="K8" s="34"/>
      <c r="L8" s="793" t="s">
        <v>36</v>
      </c>
      <c r="M8" s="794"/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>
      <c r="A9" s="37" t="s">
        <v>64</v>
      </c>
      <c r="B9" s="12"/>
      <c r="C9" s="12"/>
      <c r="D9" s="12"/>
      <c r="E9" s="12"/>
      <c r="F9" s="12"/>
      <c r="G9" s="12"/>
      <c r="H9" s="12"/>
      <c r="I9" s="17"/>
      <c r="J9" s="17"/>
      <c r="K9" s="14"/>
      <c r="L9" s="87"/>
      <c r="M9" s="14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>
      <c r="A10" s="37" t="s">
        <v>65</v>
      </c>
      <c r="B10" s="12"/>
      <c r="C10" s="12"/>
      <c r="D10" s="12"/>
      <c r="E10" s="12"/>
      <c r="F10" s="12"/>
      <c r="G10" s="12"/>
      <c r="H10" s="12"/>
      <c r="I10" s="17"/>
      <c r="J10" s="17"/>
      <c r="K10" s="14"/>
      <c r="L10" s="113" t="s">
        <v>38</v>
      </c>
      <c r="M10" s="35"/>
      <c r="N10" s="35"/>
      <c r="O10" s="44"/>
      <c r="P10" s="801"/>
      <c r="Q10" s="801"/>
      <c r="R10" s="801"/>
      <c r="S10" s="801"/>
      <c r="T10" s="801"/>
      <c r="U10" s="43"/>
      <c r="V10" s="43" t="s">
        <v>72</v>
      </c>
      <c r="W10" s="43"/>
      <c r="X10" s="43"/>
      <c r="Y10" s="121"/>
    </row>
    <row r="11" spans="1:25">
      <c r="A11" s="37" t="s">
        <v>66</v>
      </c>
      <c r="B11" s="38"/>
      <c r="C11" s="38"/>
      <c r="D11" s="38"/>
      <c r="E11" s="38"/>
      <c r="F11" s="39"/>
      <c r="G11" s="12"/>
      <c r="H11" s="15"/>
      <c r="I11" s="15"/>
      <c r="J11" s="17"/>
      <c r="K11" s="12"/>
      <c r="L11" s="114" t="s">
        <v>39</v>
      </c>
      <c r="M11" s="15"/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>
      <c r="A12" s="37" t="s">
        <v>63</v>
      </c>
      <c r="B12" s="38"/>
      <c r="C12" s="38"/>
      <c r="D12" s="38"/>
      <c r="E12" s="38"/>
      <c r="F12" s="38"/>
      <c r="G12" s="12"/>
      <c r="H12" s="15"/>
      <c r="I12" s="15"/>
      <c r="J12" s="17"/>
      <c r="K12" s="12"/>
      <c r="L12" s="114" t="s">
        <v>37</v>
      </c>
      <c r="M12" s="15"/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>
      <c r="A13" s="31" t="s">
        <v>35</v>
      </c>
      <c r="B13" s="42"/>
      <c r="C13" s="42"/>
      <c r="D13" s="42"/>
      <c r="E13" s="42"/>
      <c r="F13" s="42"/>
      <c r="G13" s="32"/>
      <c r="H13" s="43"/>
      <c r="I13" s="33"/>
      <c r="J13" s="33"/>
      <c r="K13" s="118"/>
      <c r="L13" s="18" t="s">
        <v>3</v>
      </c>
      <c r="M13" s="15"/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>
      <c r="A14" s="37" t="s">
        <v>62</v>
      </c>
      <c r="B14" s="38"/>
      <c r="C14" s="38"/>
      <c r="D14" s="38"/>
      <c r="E14" s="38"/>
      <c r="F14" s="39"/>
      <c r="G14" s="12"/>
      <c r="H14" s="15"/>
      <c r="I14" s="15"/>
      <c r="J14" s="17"/>
      <c r="K14" s="119"/>
      <c r="L14" s="18" t="s">
        <v>4</v>
      </c>
      <c r="M14" s="16"/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>
      <c r="A15" s="37" t="s">
        <v>63</v>
      </c>
      <c r="B15" s="38"/>
      <c r="C15" s="38"/>
      <c r="D15" s="38"/>
      <c r="E15" s="38"/>
      <c r="F15" s="38"/>
      <c r="G15" s="12"/>
      <c r="H15" s="15"/>
      <c r="I15" s="15"/>
      <c r="J15" s="17"/>
      <c r="K15" s="115"/>
      <c r="L15" s="18" t="s">
        <v>5</v>
      </c>
      <c r="M15" s="15"/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>
      <c r="A16" s="122"/>
      <c r="B16" s="41"/>
      <c r="C16" s="41"/>
      <c r="D16" s="41"/>
      <c r="E16" s="41"/>
      <c r="F16" s="41"/>
      <c r="G16" s="22"/>
      <c r="H16" s="25"/>
      <c r="I16" s="25"/>
      <c r="J16" s="23"/>
      <c r="K16" s="117"/>
      <c r="L16" s="116" t="s">
        <v>68</v>
      </c>
      <c r="M16" s="25"/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>
      <c r="A17" s="48"/>
      <c r="B17" s="49"/>
      <c r="C17" s="50"/>
      <c r="D17" s="50"/>
      <c r="E17" s="50"/>
      <c r="F17" s="51"/>
      <c r="G17" s="48" t="s">
        <v>81</v>
      </c>
      <c r="H17" s="49"/>
      <c r="I17" s="15"/>
      <c r="J17" s="12"/>
      <c r="K17" s="15"/>
      <c r="L17" s="12"/>
      <c r="M17" s="12"/>
      <c r="N17" s="12"/>
      <c r="O17" s="12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>
      <c r="A18" s="53"/>
      <c r="B18" s="49"/>
      <c r="C18" s="50"/>
      <c r="D18" s="50"/>
      <c r="E18" s="54"/>
      <c r="F18" s="55"/>
      <c r="G18" s="53" t="s">
        <v>79</v>
      </c>
      <c r="H18" s="49"/>
      <c r="I18" s="15"/>
      <c r="J18" s="12"/>
      <c r="K18" s="15"/>
      <c r="L18" s="12"/>
      <c r="M18" s="12"/>
      <c r="N18" s="12"/>
      <c r="O18" s="12"/>
      <c r="P18" s="12"/>
      <c r="Q18" s="52" t="s">
        <v>73</v>
      </c>
      <c r="R18" s="12"/>
      <c r="S18" s="12"/>
      <c r="T18" s="12"/>
      <c r="U18" s="15"/>
      <c r="V18" s="15"/>
      <c r="W18" s="15"/>
      <c r="X18" s="13"/>
      <c r="Y18" s="57"/>
    </row>
    <row r="19" spans="1:25">
      <c r="A19" s="53"/>
      <c r="B19" s="12"/>
      <c r="C19" s="54"/>
      <c r="D19" s="54"/>
      <c r="E19" s="12"/>
      <c r="F19" s="58"/>
      <c r="G19" s="53">
        <v>58892</v>
      </c>
      <c r="H19" s="12"/>
      <c r="I19" s="15"/>
      <c r="J19" s="15"/>
      <c r="K19" s="15"/>
      <c r="L19" s="15"/>
      <c r="M19" s="15"/>
      <c r="N19" s="15"/>
      <c r="O19" s="12"/>
      <c r="P19" s="12"/>
      <c r="Q19" s="59" t="s">
        <v>74</v>
      </c>
      <c r="R19" s="15"/>
      <c r="S19" s="15"/>
      <c r="T19" s="15"/>
      <c r="U19" s="15"/>
      <c r="V19" s="15"/>
      <c r="W19" s="15"/>
      <c r="X19" s="13"/>
      <c r="Y19" s="57"/>
    </row>
    <row r="20" spans="1:25">
      <c r="A20" s="53"/>
      <c r="B20" s="12"/>
      <c r="C20" s="54"/>
      <c r="D20" s="54"/>
      <c r="E20" s="12"/>
      <c r="F20" s="58"/>
      <c r="G20" s="53" t="s">
        <v>80</v>
      </c>
      <c r="H20" s="12"/>
      <c r="I20" s="54"/>
      <c r="J20" s="15"/>
      <c r="K20" s="15"/>
      <c r="L20" s="15"/>
      <c r="M20" s="15"/>
      <c r="N20" s="15"/>
      <c r="O20" s="12"/>
      <c r="P20" s="12"/>
      <c r="Q20" s="52" t="s">
        <v>75</v>
      </c>
      <c r="R20" s="12"/>
      <c r="S20" s="12"/>
      <c r="T20" s="15"/>
      <c r="U20" s="15"/>
      <c r="V20" s="15"/>
      <c r="W20" s="15"/>
      <c r="X20" s="13"/>
      <c r="Y20" s="57"/>
    </row>
    <row r="21" spans="1:25">
      <c r="A21" s="53"/>
      <c r="B21" s="12"/>
      <c r="C21" s="54"/>
      <c r="D21" s="54"/>
      <c r="E21" s="12"/>
      <c r="F21" s="58"/>
      <c r="G21" s="53" t="s">
        <v>24</v>
      </c>
      <c r="H21" s="60"/>
      <c r="I21" s="61">
        <v>36</v>
      </c>
      <c r="J21" s="61">
        <v>38</v>
      </c>
      <c r="K21" s="61">
        <v>40</v>
      </c>
      <c r="L21" s="61">
        <v>42</v>
      </c>
      <c r="M21" s="61">
        <v>44</v>
      </c>
      <c r="N21" s="61">
        <v>46</v>
      </c>
      <c r="O21" s="62"/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>
      <c r="A22" s="53"/>
      <c r="B22" s="12"/>
      <c r="C22" s="12"/>
      <c r="D22" s="12"/>
      <c r="E22" s="12"/>
      <c r="F22" s="58"/>
      <c r="G22" s="53" t="s">
        <v>54</v>
      </c>
      <c r="H22" s="60"/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2"/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>
      <c r="A23" s="53"/>
      <c r="B23" s="12"/>
      <c r="C23" s="12"/>
      <c r="D23" s="12"/>
      <c r="E23" s="12"/>
      <c r="F23" s="58"/>
      <c r="G23" s="53" t="s">
        <v>55</v>
      </c>
      <c r="H23" s="60"/>
      <c r="I23" s="61">
        <v>1</v>
      </c>
      <c r="J23" s="61">
        <v>1</v>
      </c>
      <c r="K23" s="63">
        <v>1</v>
      </c>
      <c r="L23" s="61">
        <v>1</v>
      </c>
      <c r="M23" s="61">
        <v>1</v>
      </c>
      <c r="N23" s="61">
        <v>1</v>
      </c>
      <c r="O23" s="63"/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>
      <c r="A24" s="53"/>
      <c r="B24" s="12"/>
      <c r="C24" s="12"/>
      <c r="D24" s="12"/>
      <c r="E24" s="12"/>
      <c r="F24" s="58"/>
      <c r="G24" s="53" t="s">
        <v>6</v>
      </c>
      <c r="H24" s="60" t="s">
        <v>1</v>
      </c>
      <c r="I24" s="64"/>
      <c r="J24" s="15" t="s">
        <v>17</v>
      </c>
      <c r="K24" s="15"/>
      <c r="L24" s="13"/>
      <c r="M24" s="13"/>
      <c r="N24" s="13"/>
      <c r="O24" s="15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>
      <c r="A25" s="53"/>
      <c r="B25" s="12"/>
      <c r="C25" s="12"/>
      <c r="D25" s="12"/>
      <c r="E25" s="12"/>
      <c r="F25" s="58"/>
      <c r="G25" s="40" t="s">
        <v>7</v>
      </c>
      <c r="H25" s="60" t="s">
        <v>1</v>
      </c>
      <c r="I25" s="65"/>
      <c r="J25" s="15" t="s">
        <v>17</v>
      </c>
      <c r="K25" s="15"/>
      <c r="L25" s="15"/>
      <c r="M25" s="15"/>
      <c r="N25" s="15"/>
      <c r="O25" s="12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>
      <c r="A26" s="53"/>
      <c r="B26" s="12"/>
      <c r="C26" s="12"/>
      <c r="D26" s="12"/>
      <c r="E26" s="12"/>
      <c r="F26" s="58"/>
      <c r="G26" s="40" t="s">
        <v>8</v>
      </c>
      <c r="H26" s="60" t="s">
        <v>1</v>
      </c>
      <c r="I26" s="66"/>
      <c r="J26" s="67"/>
      <c r="K26" s="15"/>
      <c r="L26" s="15"/>
      <c r="M26" s="15"/>
      <c r="N26" s="15"/>
      <c r="O26" s="12"/>
      <c r="P26" s="12"/>
      <c r="Q26" s="68"/>
      <c r="R26" s="25"/>
      <c r="S26" s="25"/>
      <c r="T26" s="25"/>
      <c r="U26" s="25"/>
      <c r="V26" s="25"/>
      <c r="W26" s="25"/>
      <c r="X26" s="69"/>
      <c r="Y26" s="70"/>
    </row>
    <row r="27" spans="1:25">
      <c r="A27" s="99" t="s">
        <v>48</v>
      </c>
      <c r="B27" s="100" t="s">
        <v>49</v>
      </c>
      <c r="C27" s="100" t="s">
        <v>50</v>
      </c>
      <c r="D27" s="101" t="s">
        <v>52</v>
      </c>
      <c r="E27" s="101"/>
      <c r="F27" s="1075" t="s">
        <v>9</v>
      </c>
      <c r="G27" s="1076" t="s">
        <v>24</v>
      </c>
      <c r="H27" s="1076"/>
      <c r="I27" s="1076"/>
      <c r="J27" s="1076"/>
      <c r="K27" s="1076"/>
      <c r="L27" s="1076"/>
      <c r="M27" s="1076"/>
      <c r="N27" s="1076"/>
      <c r="O27" s="1076"/>
      <c r="P27" s="1076"/>
      <c r="Q27" s="1077"/>
      <c r="R27" s="102" t="s">
        <v>10</v>
      </c>
      <c r="S27" s="1096" t="s">
        <v>25</v>
      </c>
      <c r="T27" s="1096"/>
      <c r="U27" s="1096"/>
      <c r="V27" s="102" t="s">
        <v>11</v>
      </c>
      <c r="W27" s="102" t="s">
        <v>11</v>
      </c>
      <c r="X27" s="104" t="s">
        <v>16</v>
      </c>
      <c r="Y27" s="105" t="s">
        <v>18</v>
      </c>
    </row>
    <row r="28" spans="1:25">
      <c r="A28" s="106" t="s">
        <v>12</v>
      </c>
      <c r="B28" s="107" t="s">
        <v>12</v>
      </c>
      <c r="C28" s="107" t="s">
        <v>51</v>
      </c>
      <c r="D28" s="101" t="s">
        <v>53</v>
      </c>
      <c r="E28" s="101"/>
      <c r="F28" s="1075"/>
      <c r="G28" s="72">
        <v>36</v>
      </c>
      <c r="H28" s="72">
        <v>38</v>
      </c>
      <c r="I28" s="72">
        <v>40</v>
      </c>
      <c r="J28" s="72">
        <v>42</v>
      </c>
      <c r="K28" s="72">
        <v>44</v>
      </c>
      <c r="L28" s="72">
        <v>46</v>
      </c>
      <c r="M28" s="108"/>
      <c r="N28" s="92"/>
      <c r="O28" s="92"/>
      <c r="P28" s="92"/>
      <c r="Q28" s="92"/>
      <c r="R28" s="103" t="s">
        <v>13</v>
      </c>
      <c r="S28" s="1097"/>
      <c r="T28" s="1097"/>
      <c r="U28" s="1097"/>
      <c r="V28" s="103" t="s">
        <v>14</v>
      </c>
      <c r="W28" s="103" t="s">
        <v>15</v>
      </c>
      <c r="X28" s="71" t="s">
        <v>17</v>
      </c>
      <c r="Y28" s="109" t="s">
        <v>17</v>
      </c>
    </row>
    <row r="29" spans="1:25">
      <c r="A29" s="1153">
        <v>306105</v>
      </c>
      <c r="B29" s="1118">
        <v>58892</v>
      </c>
      <c r="C29" s="764">
        <v>1</v>
      </c>
      <c r="D29" s="764" t="s">
        <v>56</v>
      </c>
      <c r="E29" s="764"/>
      <c r="F29" s="61" t="s">
        <v>54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3"/>
      <c r="N29" s="61"/>
      <c r="O29" s="61"/>
      <c r="P29" s="61"/>
      <c r="Q29" s="61"/>
      <c r="R29" s="764">
        <f>L29+K29+J29+I29+H29+G29+G30+H30+I30+J30+K30+L30</f>
        <v>12</v>
      </c>
      <c r="S29" s="764">
        <v>1</v>
      </c>
      <c r="T29" s="1116" t="s">
        <v>19</v>
      </c>
      <c r="U29" s="1124">
        <v>463</v>
      </c>
      <c r="V29" s="764">
        <f>U29</f>
        <v>463</v>
      </c>
      <c r="W29" s="764">
        <f>V29*R29</f>
        <v>5556</v>
      </c>
      <c r="X29" s="1126">
        <v>7</v>
      </c>
      <c r="Y29" s="1122">
        <v>7.9</v>
      </c>
    </row>
    <row r="30" spans="1:25">
      <c r="A30" s="1154"/>
      <c r="B30" s="1119"/>
      <c r="C30" s="765"/>
      <c r="D30" s="765"/>
      <c r="E30" s="765"/>
      <c r="F30" s="91" t="s">
        <v>55</v>
      </c>
      <c r="G30" s="61">
        <v>1</v>
      </c>
      <c r="H30" s="61">
        <v>1</v>
      </c>
      <c r="I30" s="63">
        <v>1</v>
      </c>
      <c r="J30" s="61">
        <v>1</v>
      </c>
      <c r="K30" s="61">
        <v>1</v>
      </c>
      <c r="L30" s="61">
        <v>1</v>
      </c>
      <c r="M30" s="72"/>
      <c r="N30" s="72"/>
      <c r="O30" s="72"/>
      <c r="P30" s="72"/>
      <c r="Q30" s="72"/>
      <c r="R30" s="765"/>
      <c r="S30" s="765"/>
      <c r="T30" s="1138"/>
      <c r="U30" s="1125"/>
      <c r="V30" s="765"/>
      <c r="W30" s="765"/>
      <c r="X30" s="1127"/>
      <c r="Y30" s="1123"/>
    </row>
    <row r="31" spans="1:25">
      <c r="A31" s="1154"/>
      <c r="B31" s="1119"/>
      <c r="C31" s="77"/>
      <c r="D31" s="77"/>
      <c r="E31" s="77"/>
      <c r="F31" s="77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2"/>
      <c r="W31" s="72"/>
      <c r="X31" s="75"/>
      <c r="Y31" s="76"/>
    </row>
    <row r="32" spans="1:25">
      <c r="A32" s="1154"/>
      <c r="B32" s="1119"/>
      <c r="C32" s="764">
        <v>2</v>
      </c>
      <c r="D32" s="764" t="s">
        <v>57</v>
      </c>
      <c r="E32" s="764"/>
      <c r="F32" s="61" t="s">
        <v>54</v>
      </c>
      <c r="G32" s="61">
        <v>1</v>
      </c>
      <c r="H32" s="61">
        <v>1</v>
      </c>
      <c r="I32" s="61">
        <v>1</v>
      </c>
      <c r="J32" s="61">
        <v>1</v>
      </c>
      <c r="K32" s="61">
        <v>1</v>
      </c>
      <c r="L32" s="61">
        <v>1</v>
      </c>
      <c r="M32" s="63"/>
      <c r="N32" s="61"/>
      <c r="O32" s="61"/>
      <c r="P32" s="61"/>
      <c r="Q32" s="61"/>
      <c r="R32" s="764">
        <f>L32+K32+J32+I32+H32+G32+G33+H33+I33+J33+K33+L33</f>
        <v>12</v>
      </c>
      <c r="S32" s="764">
        <v>1</v>
      </c>
      <c r="T32" s="1116" t="s">
        <v>19</v>
      </c>
      <c r="U32" s="1124">
        <v>458</v>
      </c>
      <c r="V32" s="764">
        <f>U32</f>
        <v>458</v>
      </c>
      <c r="W32" s="764">
        <f>V32*R32</f>
        <v>5496</v>
      </c>
      <c r="X32" s="1126">
        <v>7</v>
      </c>
      <c r="Y32" s="1122">
        <v>7.9</v>
      </c>
    </row>
    <row r="33" spans="1:25">
      <c r="A33" s="1154"/>
      <c r="B33" s="1119"/>
      <c r="C33" s="765"/>
      <c r="D33" s="765"/>
      <c r="E33" s="765"/>
      <c r="F33" s="91" t="s">
        <v>55</v>
      </c>
      <c r="G33" s="61">
        <v>1</v>
      </c>
      <c r="H33" s="61">
        <v>1</v>
      </c>
      <c r="I33" s="63">
        <v>1</v>
      </c>
      <c r="J33" s="61">
        <v>1</v>
      </c>
      <c r="K33" s="61">
        <v>1</v>
      </c>
      <c r="L33" s="61">
        <v>1</v>
      </c>
      <c r="M33" s="72"/>
      <c r="N33" s="72"/>
      <c r="O33" s="72"/>
      <c r="P33" s="72"/>
      <c r="Q33" s="72"/>
      <c r="R33" s="765"/>
      <c r="S33" s="765"/>
      <c r="T33" s="1138"/>
      <c r="U33" s="1125"/>
      <c r="V33" s="765"/>
      <c r="W33" s="765"/>
      <c r="X33" s="1127"/>
      <c r="Y33" s="1123"/>
    </row>
    <row r="34" spans="1:25">
      <c r="A34" s="1154"/>
      <c r="B34" s="1119"/>
      <c r="C34" s="77"/>
      <c r="D34" s="77"/>
      <c r="E34" s="77"/>
      <c r="F34" s="7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4"/>
      <c r="V34" s="72"/>
      <c r="W34" s="72"/>
      <c r="X34" s="75"/>
      <c r="Y34" s="76"/>
    </row>
    <row r="35" spans="1:25">
      <c r="A35" s="1154"/>
      <c r="B35" s="1119"/>
      <c r="C35" s="764">
        <v>3</v>
      </c>
      <c r="D35" s="764" t="s">
        <v>58</v>
      </c>
      <c r="E35" s="764"/>
      <c r="F35" s="61" t="s">
        <v>54</v>
      </c>
      <c r="G35" s="61">
        <v>1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3"/>
      <c r="N35" s="61"/>
      <c r="O35" s="61"/>
      <c r="P35" s="61"/>
      <c r="Q35" s="61"/>
      <c r="R35" s="764">
        <f>L35+K35+J35+I35+H35+G35+G36+H36+I36+J36+K36+L36</f>
        <v>12</v>
      </c>
      <c r="S35" s="764">
        <v>1</v>
      </c>
      <c r="T35" s="1116" t="s">
        <v>19</v>
      </c>
      <c r="U35" s="1124">
        <v>206</v>
      </c>
      <c r="V35" s="764">
        <f>U35</f>
        <v>206</v>
      </c>
      <c r="W35" s="764">
        <f>V35*R35</f>
        <v>2472</v>
      </c>
      <c r="X35" s="1126">
        <v>7</v>
      </c>
      <c r="Y35" s="1122">
        <v>7.9</v>
      </c>
    </row>
    <row r="36" spans="1:25">
      <c r="A36" s="1154"/>
      <c r="B36" s="1119"/>
      <c r="C36" s="765"/>
      <c r="D36" s="765"/>
      <c r="E36" s="765"/>
      <c r="F36" s="91" t="s">
        <v>55</v>
      </c>
      <c r="G36" s="61">
        <v>1</v>
      </c>
      <c r="H36" s="61">
        <v>1</v>
      </c>
      <c r="I36" s="63">
        <v>1</v>
      </c>
      <c r="J36" s="61">
        <v>1</v>
      </c>
      <c r="K36" s="61">
        <v>1</v>
      </c>
      <c r="L36" s="61">
        <v>1</v>
      </c>
      <c r="M36" s="72"/>
      <c r="N36" s="72"/>
      <c r="O36" s="72"/>
      <c r="P36" s="72"/>
      <c r="Q36" s="72"/>
      <c r="R36" s="765"/>
      <c r="S36" s="765"/>
      <c r="T36" s="1138"/>
      <c r="U36" s="1125"/>
      <c r="V36" s="765"/>
      <c r="W36" s="765"/>
      <c r="X36" s="1127"/>
      <c r="Y36" s="1123"/>
    </row>
    <row r="37" spans="1:25">
      <c r="A37" s="1154"/>
      <c r="B37" s="1119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96"/>
      <c r="V37" s="94"/>
      <c r="W37" s="94"/>
      <c r="X37" s="97"/>
      <c r="Y37" s="98"/>
    </row>
    <row r="38" spans="1:25">
      <c r="A38" s="1154"/>
      <c r="B38" s="1119"/>
      <c r="C38" s="764">
        <v>3</v>
      </c>
      <c r="D38" s="764" t="s">
        <v>85</v>
      </c>
      <c r="E38" s="764"/>
      <c r="F38" s="61" t="s">
        <v>54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3"/>
      <c r="N38" s="61"/>
      <c r="O38" s="61"/>
      <c r="P38" s="61"/>
      <c r="Q38" s="61"/>
      <c r="R38" s="764">
        <f>L38+K38+J38+I38+H38+G38+G39+H39+I39+J39+K39+L39</f>
        <v>12</v>
      </c>
      <c r="S38" s="764">
        <v>207</v>
      </c>
      <c r="T38" s="1116" t="s">
        <v>19</v>
      </c>
      <c r="U38" s="1124">
        <v>298</v>
      </c>
      <c r="V38" s="764">
        <v>92</v>
      </c>
      <c r="W38" s="764">
        <f>V38*R38</f>
        <v>1104</v>
      </c>
      <c r="X38" s="1126">
        <v>7</v>
      </c>
      <c r="Y38" s="1122">
        <v>7.9</v>
      </c>
    </row>
    <row r="39" spans="1:25">
      <c r="A39" s="1154"/>
      <c r="B39" s="1119"/>
      <c r="C39" s="765"/>
      <c r="D39" s="765"/>
      <c r="E39" s="765"/>
      <c r="F39" s="91" t="s">
        <v>55</v>
      </c>
      <c r="G39" s="61">
        <v>1</v>
      </c>
      <c r="H39" s="61">
        <v>1</v>
      </c>
      <c r="I39" s="63">
        <v>1</v>
      </c>
      <c r="J39" s="61">
        <v>1</v>
      </c>
      <c r="K39" s="61">
        <v>1</v>
      </c>
      <c r="L39" s="61">
        <v>1</v>
      </c>
      <c r="M39" s="72"/>
      <c r="N39" s="72"/>
      <c r="O39" s="72"/>
      <c r="P39" s="72"/>
      <c r="Q39" s="72"/>
      <c r="R39" s="765"/>
      <c r="S39" s="765"/>
      <c r="T39" s="1138"/>
      <c r="U39" s="1125"/>
      <c r="V39" s="765"/>
      <c r="W39" s="765"/>
      <c r="X39" s="1127"/>
      <c r="Y39" s="1123"/>
    </row>
    <row r="40" spans="1:25">
      <c r="A40" s="1154"/>
      <c r="B40" s="1119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6"/>
      <c r="V40" s="94"/>
      <c r="W40" s="94"/>
      <c r="X40" s="97"/>
      <c r="Y40" s="98"/>
    </row>
    <row r="41" spans="1:25">
      <c r="A41" s="1154"/>
      <c r="B41" s="1119"/>
      <c r="C41" s="764">
        <v>4</v>
      </c>
      <c r="D41" s="764" t="s">
        <v>59</v>
      </c>
      <c r="E41" s="764"/>
      <c r="F41" s="61" t="s">
        <v>54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3"/>
      <c r="N41" s="61"/>
      <c r="O41" s="61"/>
      <c r="P41" s="61"/>
      <c r="Q41" s="61"/>
      <c r="R41" s="764">
        <f>L41+K41+J41+I41+H41+G41+G42+H42+I42+J42+K42+L42</f>
        <v>12</v>
      </c>
      <c r="S41" s="764">
        <v>1</v>
      </c>
      <c r="T41" s="1116" t="s">
        <v>19</v>
      </c>
      <c r="U41" s="1124">
        <v>825</v>
      </c>
      <c r="V41" s="764">
        <f>U41</f>
        <v>825</v>
      </c>
      <c r="W41" s="764">
        <f>V41*R41</f>
        <v>9900</v>
      </c>
      <c r="X41" s="1126">
        <v>7</v>
      </c>
      <c r="Y41" s="1122">
        <v>7.9</v>
      </c>
    </row>
    <row r="42" spans="1:25">
      <c r="A42" s="1154"/>
      <c r="B42" s="1119"/>
      <c r="C42" s="765"/>
      <c r="D42" s="765"/>
      <c r="E42" s="765"/>
      <c r="F42" s="91" t="s">
        <v>55</v>
      </c>
      <c r="G42" s="61">
        <v>1</v>
      </c>
      <c r="H42" s="61">
        <v>1</v>
      </c>
      <c r="I42" s="63">
        <v>1</v>
      </c>
      <c r="J42" s="61">
        <v>1</v>
      </c>
      <c r="K42" s="61">
        <v>1</v>
      </c>
      <c r="L42" s="61">
        <v>1</v>
      </c>
      <c r="M42" s="72"/>
      <c r="N42" s="72"/>
      <c r="O42" s="72"/>
      <c r="P42" s="72"/>
      <c r="Q42" s="72"/>
      <c r="R42" s="765"/>
      <c r="S42" s="765"/>
      <c r="T42" s="1138"/>
      <c r="U42" s="1125"/>
      <c r="V42" s="765"/>
      <c r="W42" s="765"/>
      <c r="X42" s="1127"/>
      <c r="Y42" s="1123"/>
    </row>
    <row r="43" spans="1:25">
      <c r="A43" s="1154"/>
      <c r="B43" s="1119"/>
      <c r="C43" s="93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96"/>
      <c r="V43" s="94"/>
      <c r="W43" s="94"/>
      <c r="X43" s="97"/>
      <c r="Y43" s="98"/>
    </row>
    <row r="44" spans="1:25">
      <c r="A44" s="1154"/>
      <c r="B44" s="1119"/>
      <c r="C44" s="764">
        <v>4</v>
      </c>
      <c r="D44" s="764" t="s">
        <v>60</v>
      </c>
      <c r="E44" s="764"/>
      <c r="F44" s="61" t="s">
        <v>54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3"/>
      <c r="N44" s="61"/>
      <c r="O44" s="61"/>
      <c r="P44" s="61"/>
      <c r="Q44" s="61"/>
      <c r="R44" s="764">
        <f>L44+K44+J44+I44+H44+G44+G45+H45+I45+J45+K45+L45</f>
        <v>12</v>
      </c>
      <c r="S44" s="764">
        <v>826</v>
      </c>
      <c r="T44" s="1116" t="s">
        <v>19</v>
      </c>
      <c r="U44" s="1124">
        <v>925</v>
      </c>
      <c r="V44" s="764">
        <v>100</v>
      </c>
      <c r="W44" s="764">
        <f>V44*R44</f>
        <v>1200</v>
      </c>
      <c r="X44" s="1126">
        <v>7</v>
      </c>
      <c r="Y44" s="1122">
        <v>7.9</v>
      </c>
    </row>
    <row r="45" spans="1:25">
      <c r="A45" s="1154"/>
      <c r="B45" s="1119"/>
      <c r="C45" s="765"/>
      <c r="D45" s="765"/>
      <c r="E45" s="765"/>
      <c r="F45" s="91" t="s">
        <v>55</v>
      </c>
      <c r="G45" s="61">
        <v>1</v>
      </c>
      <c r="H45" s="61">
        <v>1</v>
      </c>
      <c r="I45" s="63">
        <v>1</v>
      </c>
      <c r="J45" s="61">
        <v>1</v>
      </c>
      <c r="K45" s="61">
        <v>1</v>
      </c>
      <c r="L45" s="61">
        <v>1</v>
      </c>
      <c r="M45" s="72"/>
      <c r="N45" s="72"/>
      <c r="O45" s="72"/>
      <c r="P45" s="72"/>
      <c r="Q45" s="72"/>
      <c r="R45" s="765"/>
      <c r="S45" s="765"/>
      <c r="T45" s="1138"/>
      <c r="U45" s="1125"/>
      <c r="V45" s="765"/>
      <c r="W45" s="765"/>
      <c r="X45" s="1127"/>
      <c r="Y45" s="1123"/>
    </row>
    <row r="46" spans="1:25">
      <c r="A46" s="1154"/>
      <c r="B46" s="1119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  <c r="U46" s="96"/>
      <c r="V46" s="94"/>
      <c r="W46" s="94"/>
      <c r="X46" s="97"/>
      <c r="Y46" s="98"/>
    </row>
    <row r="47" spans="1:25">
      <c r="A47" s="1154"/>
      <c r="B47" s="1119"/>
      <c r="C47" s="764">
        <v>7</v>
      </c>
      <c r="D47" s="764" t="s">
        <v>61</v>
      </c>
      <c r="E47" s="764"/>
      <c r="F47" s="61" t="s">
        <v>54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3"/>
      <c r="N47" s="61"/>
      <c r="O47" s="61"/>
      <c r="P47" s="61"/>
      <c r="Q47" s="61"/>
      <c r="R47" s="764">
        <f>L47+K47+J47+I47+H47+G47+G48+H48+I48+J48+K48+L48</f>
        <v>12</v>
      </c>
      <c r="S47" s="764">
        <v>1</v>
      </c>
      <c r="T47" s="1116" t="s">
        <v>19</v>
      </c>
      <c r="U47" s="1124">
        <v>88</v>
      </c>
      <c r="V47" s="764">
        <f>U47</f>
        <v>88</v>
      </c>
      <c r="W47" s="764">
        <f>V47*R47</f>
        <v>1056</v>
      </c>
      <c r="X47" s="1126">
        <v>7</v>
      </c>
      <c r="Y47" s="1122">
        <v>7.9</v>
      </c>
    </row>
    <row r="48" spans="1:25">
      <c r="A48" s="1154"/>
      <c r="B48" s="1152"/>
      <c r="C48" s="765"/>
      <c r="D48" s="765"/>
      <c r="E48" s="765"/>
      <c r="F48" s="91" t="s">
        <v>55</v>
      </c>
      <c r="G48" s="61">
        <v>1</v>
      </c>
      <c r="H48" s="61">
        <v>1</v>
      </c>
      <c r="I48" s="63">
        <v>1</v>
      </c>
      <c r="J48" s="61">
        <v>1</v>
      </c>
      <c r="K48" s="61">
        <v>1</v>
      </c>
      <c r="L48" s="61">
        <v>1</v>
      </c>
      <c r="M48" s="72"/>
      <c r="N48" s="72"/>
      <c r="O48" s="72"/>
      <c r="P48" s="72"/>
      <c r="Q48" s="72"/>
      <c r="R48" s="765"/>
      <c r="S48" s="765"/>
      <c r="T48" s="1138"/>
      <c r="U48" s="1125"/>
      <c r="V48" s="765"/>
      <c r="W48" s="765"/>
      <c r="X48" s="1127"/>
      <c r="Y48" s="1123"/>
    </row>
    <row r="49" spans="1:25" ht="13.5" thickBot="1">
      <c r="A49" s="78"/>
      <c r="B49" s="79"/>
      <c r="C49" s="80"/>
      <c r="D49" s="80"/>
      <c r="E49" s="80"/>
      <c r="F49" s="80"/>
      <c r="G49" s="79"/>
      <c r="H49" s="79"/>
      <c r="I49" s="79"/>
      <c r="J49" s="79"/>
      <c r="K49" s="79"/>
      <c r="L49" s="79"/>
      <c r="M49" s="79"/>
      <c r="N49" s="88"/>
      <c r="O49" s="79"/>
      <c r="P49" s="79"/>
      <c r="Q49" s="79"/>
      <c r="R49" s="79"/>
      <c r="S49" s="79"/>
      <c r="T49" s="79"/>
      <c r="U49" s="79"/>
      <c r="V49" s="88">
        <f>SUM(V29:V48)</f>
        <v>2232</v>
      </c>
      <c r="W49" s="88">
        <f>SUM(W29:W48)</f>
        <v>26784</v>
      </c>
      <c r="X49" s="81">
        <f>X33+X30</f>
        <v>0</v>
      </c>
      <c r="Y49" s="89">
        <f>Y33+Y30</f>
        <v>0</v>
      </c>
    </row>
    <row r="50" spans="1: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>
      <c r="A51" s="82" t="s">
        <v>41</v>
      </c>
      <c r="B51" s="82"/>
      <c r="C51" s="90">
        <f>V49</f>
        <v>2232</v>
      </c>
      <c r="D51" s="82" t="s">
        <v>44</v>
      </c>
      <c r="E51" s="130" t="s">
        <v>84</v>
      </c>
      <c r="F51" s="132" t="s">
        <v>9</v>
      </c>
      <c r="G51" s="1159" t="s">
        <v>82</v>
      </c>
      <c r="H51" s="1160"/>
      <c r="I51" s="1160"/>
      <c r="J51" s="1160"/>
      <c r="K51" s="1160"/>
      <c r="L51" s="1161"/>
      <c r="M51" s="131"/>
      <c r="N51" s="130" t="s">
        <v>83</v>
      </c>
      <c r="O51" s="1151" t="s">
        <v>51</v>
      </c>
      <c r="P51" s="1151"/>
      <c r="Q51" s="84"/>
      <c r="R51" s="84"/>
      <c r="S51" s="84"/>
      <c r="T51" s="84"/>
      <c r="U51" s="84"/>
      <c r="V51" s="84"/>
      <c r="W51" s="84"/>
      <c r="X51" s="82"/>
      <c r="Y51" s="82"/>
    </row>
    <row r="52" spans="1:25">
      <c r="A52" s="82" t="s">
        <v>42</v>
      </c>
      <c r="B52" s="82"/>
      <c r="C52" s="120">
        <f>W49</f>
        <v>26784</v>
      </c>
      <c r="D52" s="82" t="s">
        <v>15</v>
      </c>
      <c r="E52" s="128"/>
      <c r="F52" s="128"/>
      <c r="G52" s="72">
        <v>36</v>
      </c>
      <c r="H52" s="72">
        <v>38</v>
      </c>
      <c r="I52" s="72">
        <v>40</v>
      </c>
      <c r="J52" s="72">
        <v>42</v>
      </c>
      <c r="K52" s="72">
        <v>44</v>
      </c>
      <c r="L52" s="72">
        <v>46</v>
      </c>
      <c r="M52" s="129"/>
      <c r="N52" s="128"/>
      <c r="O52" s="1140"/>
      <c r="P52" s="1140"/>
      <c r="Q52" s="84"/>
      <c r="R52" s="84"/>
      <c r="S52" s="84"/>
      <c r="T52" s="84"/>
      <c r="U52" s="84"/>
      <c r="V52" s="84"/>
      <c r="W52" s="84"/>
      <c r="X52" s="82"/>
      <c r="Y52" s="82"/>
    </row>
    <row r="53" spans="1:25">
      <c r="A53" s="82" t="s">
        <v>21</v>
      </c>
      <c r="B53" s="82"/>
      <c r="C53" s="85">
        <v>15624</v>
      </c>
      <c r="D53" s="82" t="s">
        <v>22</v>
      </c>
      <c r="E53" s="759" t="s">
        <v>56</v>
      </c>
      <c r="F53" s="61" t="s">
        <v>54</v>
      </c>
      <c r="G53" s="61">
        <f>G29*V29</f>
        <v>463</v>
      </c>
      <c r="H53" s="61">
        <f>H29*V29</f>
        <v>463</v>
      </c>
      <c r="I53" s="61">
        <f>I29*V29</f>
        <v>463</v>
      </c>
      <c r="J53" s="61">
        <f>J29*V29</f>
        <v>463</v>
      </c>
      <c r="K53" s="61">
        <f>K29*V29</f>
        <v>463</v>
      </c>
      <c r="L53" s="61">
        <f>L29*V29</f>
        <v>463</v>
      </c>
      <c r="M53" s="129">
        <f t="shared" ref="M53:M66" si="0">G53+H53+I53+J53+K53+L53</f>
        <v>2778</v>
      </c>
      <c r="N53" s="764">
        <f>M53+M54</f>
        <v>5556</v>
      </c>
      <c r="O53" s="759">
        <v>1</v>
      </c>
      <c r="P53" s="759"/>
      <c r="Q53" s="84"/>
      <c r="R53" s="84"/>
      <c r="S53" s="84"/>
      <c r="T53" s="84"/>
      <c r="U53" s="84"/>
      <c r="V53" s="84"/>
      <c r="W53" s="84"/>
      <c r="X53" s="82"/>
      <c r="Y53" s="82"/>
    </row>
    <row r="54" spans="1:25">
      <c r="A54" s="82" t="s">
        <v>23</v>
      </c>
      <c r="B54" s="82"/>
      <c r="C54" s="85">
        <v>17632.8</v>
      </c>
      <c r="D54" s="82" t="s">
        <v>22</v>
      </c>
      <c r="E54" s="759"/>
      <c r="F54" s="61" t="s">
        <v>55</v>
      </c>
      <c r="G54" s="61">
        <f>G30*V29</f>
        <v>463</v>
      </c>
      <c r="H54" s="61">
        <f>H30*V29</f>
        <v>463</v>
      </c>
      <c r="I54" s="61">
        <f>I30*V29</f>
        <v>463</v>
      </c>
      <c r="J54" s="61">
        <f>J30*V29</f>
        <v>463</v>
      </c>
      <c r="K54" s="61">
        <f>K30*V29</f>
        <v>463</v>
      </c>
      <c r="L54" s="61">
        <f>L30*V29</f>
        <v>463</v>
      </c>
      <c r="M54" s="129">
        <f t="shared" si="0"/>
        <v>2778</v>
      </c>
      <c r="N54" s="766"/>
      <c r="O54" s="759"/>
      <c r="P54" s="759"/>
      <c r="Q54" s="84"/>
      <c r="R54" s="84"/>
      <c r="S54" s="84"/>
      <c r="T54" s="84"/>
      <c r="U54" s="84"/>
      <c r="V54" s="84"/>
      <c r="W54" s="84"/>
      <c r="X54" s="82"/>
      <c r="Y54" s="82"/>
    </row>
    <row r="55" spans="1:25">
      <c r="A55" s="82" t="s">
        <v>43</v>
      </c>
      <c r="B55" s="82"/>
      <c r="C55" s="86">
        <v>69.97</v>
      </c>
      <c r="D55" s="82" t="s">
        <v>45</v>
      </c>
      <c r="E55" s="759" t="s">
        <v>57</v>
      </c>
      <c r="F55" s="61" t="s">
        <v>54</v>
      </c>
      <c r="G55" s="61">
        <f>G32*V32</f>
        <v>458</v>
      </c>
      <c r="H55" s="61">
        <f>H32*V32</f>
        <v>458</v>
      </c>
      <c r="I55" s="61">
        <f>I32*V32</f>
        <v>458</v>
      </c>
      <c r="J55" s="61">
        <f>J32*V32</f>
        <v>458</v>
      </c>
      <c r="K55" s="61">
        <f>K32*V32</f>
        <v>458</v>
      </c>
      <c r="L55" s="61">
        <f>L32*V32</f>
        <v>458</v>
      </c>
      <c r="M55" s="129">
        <f t="shared" si="0"/>
        <v>2748</v>
      </c>
      <c r="N55" s="764">
        <f>M55+M56</f>
        <v>5496</v>
      </c>
      <c r="O55" s="759">
        <v>2</v>
      </c>
      <c r="P55" s="759"/>
      <c r="Q55" s="84"/>
      <c r="R55" s="84"/>
      <c r="S55" s="84"/>
      <c r="T55" s="84"/>
      <c r="U55" s="84"/>
      <c r="V55" s="84"/>
      <c r="W55" s="84"/>
      <c r="X55" s="82"/>
      <c r="Y55" s="82"/>
    </row>
    <row r="56" spans="1:25">
      <c r="A56" s="82"/>
      <c r="B56" s="82"/>
      <c r="C56" s="86"/>
      <c r="D56" s="86"/>
      <c r="E56" s="759"/>
      <c r="F56" s="61" t="s">
        <v>55</v>
      </c>
      <c r="G56" s="61">
        <f>G33*V32</f>
        <v>458</v>
      </c>
      <c r="H56" s="61">
        <f>H33*V32</f>
        <v>458</v>
      </c>
      <c r="I56" s="61">
        <f>I33*V32</f>
        <v>458</v>
      </c>
      <c r="J56" s="61">
        <f>J33*V32</f>
        <v>458</v>
      </c>
      <c r="K56" s="61">
        <f>K33*V32</f>
        <v>458</v>
      </c>
      <c r="L56" s="61">
        <f>L33*V32</f>
        <v>458</v>
      </c>
      <c r="M56" s="129">
        <f t="shared" si="0"/>
        <v>2748</v>
      </c>
      <c r="N56" s="766"/>
      <c r="O56" s="759"/>
      <c r="P56" s="759"/>
      <c r="Q56" s="84"/>
      <c r="R56" s="84"/>
      <c r="S56" s="84"/>
      <c r="T56" s="84"/>
      <c r="U56" s="84"/>
      <c r="V56" s="84"/>
      <c r="W56" s="84"/>
      <c r="X56" s="82"/>
      <c r="Y56" s="82"/>
    </row>
    <row r="57" spans="1:25">
      <c r="A57" s="82"/>
      <c r="B57" s="82"/>
      <c r="C57" s="86"/>
      <c r="D57" s="86"/>
      <c r="E57" s="759" t="s">
        <v>58</v>
      </c>
      <c r="F57" s="61" t="s">
        <v>54</v>
      </c>
      <c r="G57" s="61">
        <f>G35*V35</f>
        <v>206</v>
      </c>
      <c r="H57" s="61">
        <f>H35*V35</f>
        <v>206</v>
      </c>
      <c r="I57" s="61">
        <f>I35*V35</f>
        <v>206</v>
      </c>
      <c r="J57" s="61">
        <f>J35*V35</f>
        <v>206</v>
      </c>
      <c r="K57" s="61">
        <f>K35*V35</f>
        <v>206</v>
      </c>
      <c r="L57" s="61">
        <f>L35*V35</f>
        <v>206</v>
      </c>
      <c r="M57" s="129">
        <f t="shared" si="0"/>
        <v>1236</v>
      </c>
      <c r="N57" s="764">
        <f>M57+M58</f>
        <v>2472</v>
      </c>
      <c r="O57" s="759">
        <v>3</v>
      </c>
      <c r="P57" s="759"/>
      <c r="Q57" s="84"/>
      <c r="R57" s="84"/>
      <c r="S57" s="84"/>
      <c r="T57" s="84"/>
      <c r="U57" s="84"/>
      <c r="V57" s="84"/>
      <c r="W57" s="84"/>
      <c r="X57" s="82"/>
      <c r="Y57" s="82"/>
    </row>
    <row r="58" spans="1:25">
      <c r="A58" s="82"/>
      <c r="B58" s="82"/>
      <c r="C58" s="86"/>
      <c r="D58" s="86"/>
      <c r="E58" s="759"/>
      <c r="F58" s="61" t="s">
        <v>55</v>
      </c>
      <c r="G58" s="61">
        <f>G36*V35</f>
        <v>206</v>
      </c>
      <c r="H58" s="61">
        <f>H36*V35</f>
        <v>206</v>
      </c>
      <c r="I58" s="61">
        <f>I36*V35</f>
        <v>206</v>
      </c>
      <c r="J58" s="61">
        <f>J36*V35</f>
        <v>206</v>
      </c>
      <c r="K58" s="61">
        <f>K36*V35</f>
        <v>206</v>
      </c>
      <c r="L58" s="61">
        <f>L36*V35</f>
        <v>206</v>
      </c>
      <c r="M58" s="129">
        <f t="shared" si="0"/>
        <v>1236</v>
      </c>
      <c r="N58" s="766"/>
      <c r="O58" s="759"/>
      <c r="P58" s="759"/>
      <c r="Q58" s="84"/>
      <c r="R58" s="84"/>
      <c r="S58" s="84"/>
      <c r="T58" s="84"/>
      <c r="U58" s="84"/>
      <c r="V58" s="84"/>
      <c r="W58" s="84"/>
      <c r="X58" s="82"/>
      <c r="Y58" s="82"/>
    </row>
    <row r="59" spans="1:25">
      <c r="A59" s="82"/>
      <c r="B59" s="82"/>
      <c r="C59" s="86"/>
      <c r="D59" s="86"/>
      <c r="E59" s="759" t="s">
        <v>85</v>
      </c>
      <c r="F59" s="61" t="s">
        <v>54</v>
      </c>
      <c r="G59" s="61">
        <f>G38*V38</f>
        <v>92</v>
      </c>
      <c r="H59" s="61">
        <f>H38*V38</f>
        <v>92</v>
      </c>
      <c r="I59" s="61">
        <f>I38*V38</f>
        <v>92</v>
      </c>
      <c r="J59" s="61">
        <f>J38*V38</f>
        <v>92</v>
      </c>
      <c r="K59" s="61">
        <f>K38*V38</f>
        <v>92</v>
      </c>
      <c r="L59" s="61">
        <f>L38*V38</f>
        <v>92</v>
      </c>
      <c r="M59" s="129">
        <f t="shared" si="0"/>
        <v>552</v>
      </c>
      <c r="N59" s="764">
        <f>M59+M60</f>
        <v>1104</v>
      </c>
      <c r="O59" s="759"/>
      <c r="P59" s="759"/>
      <c r="Q59" s="84"/>
      <c r="R59" s="84"/>
      <c r="S59" s="84"/>
      <c r="T59" s="84"/>
      <c r="U59" s="84"/>
      <c r="V59" s="84"/>
      <c r="W59" s="84"/>
      <c r="X59" s="82"/>
      <c r="Y59" s="82"/>
    </row>
    <row r="60" spans="1:25">
      <c r="A60" s="82"/>
      <c r="B60" s="82"/>
      <c r="C60" s="86"/>
      <c r="D60" s="86"/>
      <c r="E60" s="759"/>
      <c r="F60" s="61" t="s">
        <v>55</v>
      </c>
      <c r="G60" s="61">
        <f>G39*V38</f>
        <v>92</v>
      </c>
      <c r="H60" s="61">
        <f>H39*V38</f>
        <v>92</v>
      </c>
      <c r="I60" s="61">
        <f>I39*V38</f>
        <v>92</v>
      </c>
      <c r="J60" s="61">
        <f>J39*V38</f>
        <v>92</v>
      </c>
      <c r="K60" s="61">
        <f>K39*V38</f>
        <v>92</v>
      </c>
      <c r="L60" s="61">
        <f>L39*V38</f>
        <v>92</v>
      </c>
      <c r="M60" s="129">
        <f t="shared" si="0"/>
        <v>552</v>
      </c>
      <c r="N60" s="766"/>
      <c r="O60" s="759"/>
      <c r="P60" s="759"/>
      <c r="Q60" s="84"/>
      <c r="R60" s="84"/>
      <c r="S60" s="84"/>
      <c r="T60" s="84"/>
      <c r="U60" s="84"/>
      <c r="V60" s="84"/>
      <c r="W60" s="84"/>
      <c r="X60" s="82"/>
      <c r="Y60" s="82"/>
    </row>
    <row r="61" spans="1:25">
      <c r="A61" s="82"/>
      <c r="B61" s="82"/>
      <c r="C61" s="86"/>
      <c r="D61" s="86"/>
      <c r="E61" s="759" t="s">
        <v>59</v>
      </c>
      <c r="F61" s="61" t="s">
        <v>54</v>
      </c>
      <c r="G61" s="61">
        <f>G41*V41</f>
        <v>825</v>
      </c>
      <c r="H61" s="61">
        <f>H41*V41</f>
        <v>825</v>
      </c>
      <c r="I61" s="61">
        <f>I41*V41</f>
        <v>825</v>
      </c>
      <c r="J61" s="61">
        <f>J41*V41</f>
        <v>825</v>
      </c>
      <c r="K61" s="61">
        <f>K41*V41</f>
        <v>825</v>
      </c>
      <c r="L61" s="61">
        <f>L41*V41</f>
        <v>825</v>
      </c>
      <c r="M61" s="129">
        <f t="shared" si="0"/>
        <v>4950</v>
      </c>
      <c r="N61" s="764">
        <f>M61+M62</f>
        <v>9900</v>
      </c>
      <c r="O61" s="1145">
        <v>4</v>
      </c>
      <c r="P61" s="1146"/>
      <c r="Q61" s="84"/>
      <c r="R61" s="84"/>
      <c r="S61" s="84"/>
      <c r="T61" s="84"/>
      <c r="U61" s="84"/>
      <c r="V61" s="84"/>
      <c r="W61" s="84"/>
      <c r="X61" s="82"/>
      <c r="Y61" s="82"/>
    </row>
    <row r="62" spans="1:25">
      <c r="A62" s="82"/>
      <c r="B62" s="82"/>
      <c r="C62" s="86"/>
      <c r="D62" s="86"/>
      <c r="E62" s="759"/>
      <c r="F62" s="61" t="s">
        <v>55</v>
      </c>
      <c r="G62" s="61">
        <f>G42*V41</f>
        <v>825</v>
      </c>
      <c r="H62" s="61">
        <f>H42*V41</f>
        <v>825</v>
      </c>
      <c r="I62" s="61">
        <f>I42*V41</f>
        <v>825</v>
      </c>
      <c r="J62" s="61">
        <f>J42*V41</f>
        <v>825</v>
      </c>
      <c r="K62" s="61">
        <f>K42*V41</f>
        <v>825</v>
      </c>
      <c r="L62" s="61">
        <f>L42*V41</f>
        <v>825</v>
      </c>
      <c r="M62" s="129">
        <f t="shared" si="0"/>
        <v>4950</v>
      </c>
      <c r="N62" s="766"/>
      <c r="O62" s="1167"/>
      <c r="P62" s="1168"/>
      <c r="Q62" s="84"/>
      <c r="R62" s="84"/>
      <c r="S62" s="84"/>
      <c r="T62" s="84"/>
      <c r="U62" s="84"/>
      <c r="V62" s="84"/>
      <c r="W62" s="84"/>
      <c r="X62" s="82"/>
      <c r="Y62" s="82"/>
    </row>
    <row r="63" spans="1:25">
      <c r="A63" s="82"/>
      <c r="B63" s="82"/>
      <c r="C63" s="86"/>
      <c r="D63" s="86"/>
      <c r="E63" s="759" t="s">
        <v>60</v>
      </c>
      <c r="F63" s="61" t="s">
        <v>54</v>
      </c>
      <c r="G63" s="61">
        <f>G44*V44</f>
        <v>100</v>
      </c>
      <c r="H63" s="61">
        <f>H44*V44</f>
        <v>100</v>
      </c>
      <c r="I63" s="61">
        <f>I44*V44</f>
        <v>100</v>
      </c>
      <c r="J63" s="61">
        <f>J44*V44</f>
        <v>100</v>
      </c>
      <c r="K63" s="61">
        <f>K44*V44</f>
        <v>100</v>
      </c>
      <c r="L63" s="61">
        <f>L44*V44</f>
        <v>100</v>
      </c>
      <c r="M63" s="129">
        <f t="shared" si="0"/>
        <v>600</v>
      </c>
      <c r="N63" s="764">
        <f>M63+M64</f>
        <v>1200</v>
      </c>
      <c r="O63" s="1167"/>
      <c r="P63" s="1168"/>
      <c r="Q63" s="84"/>
      <c r="R63" s="84"/>
      <c r="S63" s="84"/>
      <c r="T63" s="84"/>
      <c r="U63" s="84"/>
      <c r="V63" s="84"/>
      <c r="W63" s="84"/>
      <c r="X63" s="82"/>
      <c r="Y63" s="82"/>
    </row>
    <row r="64" spans="1:25">
      <c r="A64" s="82"/>
      <c r="B64" s="82"/>
      <c r="C64" s="86"/>
      <c r="D64" s="86"/>
      <c r="E64" s="759"/>
      <c r="F64" s="61" t="s">
        <v>55</v>
      </c>
      <c r="G64" s="61">
        <f>G44*V44</f>
        <v>100</v>
      </c>
      <c r="H64" s="61">
        <f>H45*V44</f>
        <v>100</v>
      </c>
      <c r="I64" s="61">
        <f>I45*V44</f>
        <v>100</v>
      </c>
      <c r="J64" s="61">
        <f>J45*V44</f>
        <v>100</v>
      </c>
      <c r="K64" s="61">
        <f>K45*V44</f>
        <v>100</v>
      </c>
      <c r="L64" s="61">
        <f>L45*V44</f>
        <v>100</v>
      </c>
      <c r="M64" s="129">
        <f t="shared" si="0"/>
        <v>600</v>
      </c>
      <c r="N64" s="766"/>
      <c r="O64" s="1147"/>
      <c r="P64" s="1148"/>
      <c r="Q64" s="84"/>
      <c r="R64" s="84"/>
      <c r="S64" s="84"/>
      <c r="T64" s="84"/>
      <c r="U64" s="84"/>
      <c r="V64" s="84"/>
      <c r="W64" s="84"/>
      <c r="X64" s="82"/>
      <c r="Y64" s="82"/>
    </row>
    <row r="65" spans="1:25">
      <c r="A65" s="82"/>
      <c r="B65" s="82"/>
      <c r="C65" s="86"/>
      <c r="D65" s="86"/>
      <c r="E65" s="759" t="s">
        <v>61</v>
      </c>
      <c r="F65" s="61" t="s">
        <v>54</v>
      </c>
      <c r="G65" s="61">
        <f>G47*V47</f>
        <v>88</v>
      </c>
      <c r="H65" s="61">
        <f>H47*V47</f>
        <v>88</v>
      </c>
      <c r="I65" s="61">
        <f>I47*V47</f>
        <v>88</v>
      </c>
      <c r="J65" s="61">
        <f>J47*V47</f>
        <v>88</v>
      </c>
      <c r="K65" s="61">
        <f>K47*V47</f>
        <v>88</v>
      </c>
      <c r="L65" s="61">
        <f>L47*V47</f>
        <v>88</v>
      </c>
      <c r="M65" s="129">
        <f t="shared" si="0"/>
        <v>528</v>
      </c>
      <c r="N65" s="764">
        <f>M65+M66</f>
        <v>1056</v>
      </c>
      <c r="O65" s="759">
        <v>7</v>
      </c>
      <c r="P65" s="759"/>
      <c r="Q65" s="84"/>
      <c r="R65" s="84"/>
      <c r="S65" s="84"/>
      <c r="T65" s="84"/>
      <c r="U65" s="84"/>
      <c r="V65" s="84"/>
      <c r="W65" s="84"/>
      <c r="X65" s="82"/>
      <c r="Y65" s="82"/>
    </row>
    <row r="66" spans="1:25">
      <c r="A66" s="82"/>
      <c r="B66" s="82"/>
      <c r="C66" s="86"/>
      <c r="D66" s="86"/>
      <c r="E66" s="759"/>
      <c r="F66" s="61" t="s">
        <v>55</v>
      </c>
      <c r="G66" s="61">
        <f>G48*V47</f>
        <v>88</v>
      </c>
      <c r="H66" s="61">
        <f>H48*V47</f>
        <v>88</v>
      </c>
      <c r="I66" s="61">
        <f>I48*V47</f>
        <v>88</v>
      </c>
      <c r="J66" s="61">
        <f>J48*V47</f>
        <v>88</v>
      </c>
      <c r="K66" s="61">
        <f>K48*V47</f>
        <v>88</v>
      </c>
      <c r="L66" s="61">
        <f>L48*V47</f>
        <v>88</v>
      </c>
      <c r="M66" s="129">
        <f t="shared" si="0"/>
        <v>528</v>
      </c>
      <c r="N66" s="766"/>
      <c r="O66" s="759"/>
      <c r="P66" s="759"/>
      <c r="Q66" s="84"/>
      <c r="R66" s="84"/>
      <c r="S66" s="84"/>
      <c r="T66" s="84"/>
      <c r="U66" s="84"/>
      <c r="V66" s="84"/>
      <c r="W66" s="84"/>
      <c r="X66" s="82"/>
      <c r="Y66" s="82"/>
    </row>
    <row r="67" spans="1:25">
      <c r="A67" s="82"/>
      <c r="B67" s="82"/>
      <c r="C67" s="86"/>
      <c r="D67" s="86"/>
      <c r="E67" s="86"/>
      <c r="F67" s="82"/>
      <c r="G67" s="82"/>
      <c r="H67" s="82"/>
      <c r="I67" s="82"/>
      <c r="J67" s="82"/>
      <c r="K67" s="82"/>
      <c r="L67" s="83"/>
      <c r="M67" s="83"/>
      <c r="N67" s="128"/>
      <c r="O67" s="82"/>
      <c r="P67" s="84"/>
      <c r="Q67" s="84"/>
      <c r="R67" s="84"/>
      <c r="S67" s="84"/>
      <c r="T67" s="84"/>
      <c r="U67" s="84"/>
      <c r="V67" s="84"/>
      <c r="W67" s="84"/>
      <c r="X67" s="82"/>
      <c r="Y67" s="82"/>
    </row>
    <row r="68" spans="1:25" ht="26.25">
      <c r="A68" s="789" t="s">
        <v>26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</row>
    <row r="69" spans="1:25">
      <c r="A69" s="790" t="s">
        <v>46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90"/>
    </row>
    <row r="70" spans="1:25">
      <c r="A70" s="795" t="s">
        <v>47</v>
      </c>
      <c r="B70" s="795"/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thickBot="1">
      <c r="A72" s="1149" t="s">
        <v>27</v>
      </c>
      <c r="B72" s="1149"/>
      <c r="C72" s="1149"/>
      <c r="D72" s="1149"/>
      <c r="E72" s="1149"/>
      <c r="F72" s="1149"/>
      <c r="G72" s="1149"/>
      <c r="H72" s="1149"/>
      <c r="I72" s="1149"/>
      <c r="J72" s="1149"/>
      <c r="K72" s="1149"/>
      <c r="L72" s="1149"/>
      <c r="M72" s="1149"/>
      <c r="N72" s="1149"/>
      <c r="O72" s="1149"/>
      <c r="P72" s="1149"/>
      <c r="Q72" s="1149"/>
      <c r="R72" s="1149"/>
      <c r="S72" s="1149"/>
      <c r="T72" s="1149"/>
      <c r="U72" s="1149"/>
      <c r="V72" s="1149"/>
      <c r="W72" s="1149"/>
      <c r="X72" s="2"/>
      <c r="Y72" s="2"/>
    </row>
    <row r="73" spans="1:25">
      <c r="A73" s="3" t="s">
        <v>0</v>
      </c>
      <c r="B73" s="4"/>
      <c r="C73" s="5"/>
      <c r="D73" s="5"/>
      <c r="E73" s="5"/>
      <c r="F73" s="5"/>
      <c r="G73" s="5"/>
      <c r="H73" s="5"/>
      <c r="I73" s="6"/>
      <c r="J73" s="6"/>
      <c r="K73" s="4"/>
      <c r="L73" s="793" t="s">
        <v>28</v>
      </c>
      <c r="M73" s="794"/>
      <c r="N73" s="794"/>
      <c r="O73" s="8" t="s">
        <v>88</v>
      </c>
      <c r="P73" s="5"/>
      <c r="Q73" s="7"/>
      <c r="R73" s="7"/>
      <c r="S73" s="7"/>
      <c r="T73" s="7" t="s">
        <v>71</v>
      </c>
      <c r="U73" s="7"/>
      <c r="V73" s="9"/>
      <c r="W73" s="3" t="s">
        <v>20</v>
      </c>
      <c r="X73" s="8"/>
      <c r="Y73" s="10"/>
    </row>
    <row r="74" spans="1:25">
      <c r="A74" s="11" t="s">
        <v>26</v>
      </c>
      <c r="B74" s="12"/>
      <c r="C74" s="12"/>
      <c r="D74" s="12"/>
      <c r="E74" s="12"/>
      <c r="F74" s="12"/>
      <c r="G74" s="12"/>
      <c r="H74" s="12"/>
      <c r="I74" s="13"/>
      <c r="J74" s="13"/>
      <c r="K74" s="14"/>
      <c r="L74" s="796" t="s">
        <v>2</v>
      </c>
      <c r="M74" s="797"/>
      <c r="N74" s="797"/>
      <c r="O74" s="18" t="s">
        <v>89</v>
      </c>
      <c r="P74" s="13"/>
      <c r="Q74" s="13"/>
      <c r="R74" s="13"/>
      <c r="S74" s="13"/>
      <c r="T74" s="15" t="s">
        <v>71</v>
      </c>
      <c r="U74" s="18"/>
      <c r="V74" s="19"/>
      <c r="W74" s="20"/>
      <c r="X74" s="18"/>
      <c r="Y74" s="19"/>
    </row>
    <row r="75" spans="1:25" ht="13.5" thickBot="1">
      <c r="A75" s="21" t="s">
        <v>33</v>
      </c>
      <c r="B75" s="22"/>
      <c r="C75" s="22"/>
      <c r="D75" s="22"/>
      <c r="E75" s="22"/>
      <c r="F75" s="22"/>
      <c r="G75" s="22"/>
      <c r="H75" s="22"/>
      <c r="I75" s="23"/>
      <c r="J75" s="23"/>
      <c r="K75" s="24"/>
      <c r="L75" s="791" t="s">
        <v>67</v>
      </c>
      <c r="M75" s="792"/>
      <c r="N75" s="792"/>
      <c r="O75" s="798" t="s">
        <v>69</v>
      </c>
      <c r="P75" s="792"/>
      <c r="Q75" s="792"/>
      <c r="R75" s="792"/>
      <c r="S75" s="27"/>
      <c r="T75" s="28" t="s">
        <v>70</v>
      </c>
      <c r="U75" s="26"/>
      <c r="V75" s="29"/>
      <c r="W75" s="30" t="s">
        <v>29</v>
      </c>
      <c r="X75" s="26"/>
      <c r="Y75" s="29"/>
    </row>
    <row r="76" spans="1:25">
      <c r="A76" s="31" t="s">
        <v>34</v>
      </c>
      <c r="B76" s="32"/>
      <c r="C76" s="32"/>
      <c r="D76" s="32"/>
      <c r="E76" s="32"/>
      <c r="F76" s="32"/>
      <c r="G76" s="32"/>
      <c r="H76" s="32"/>
      <c r="I76" s="33"/>
      <c r="J76" s="33"/>
      <c r="K76" s="34"/>
      <c r="L76" s="793" t="s">
        <v>36</v>
      </c>
      <c r="M76" s="794"/>
      <c r="N76" s="794"/>
      <c r="O76" s="5" t="s">
        <v>64</v>
      </c>
      <c r="P76" s="7"/>
      <c r="Q76" s="7"/>
      <c r="R76" s="7"/>
      <c r="S76" s="7"/>
      <c r="T76" s="7"/>
      <c r="U76" s="112"/>
      <c r="V76" s="112"/>
      <c r="W76" s="6"/>
      <c r="X76" s="6"/>
      <c r="Y76" s="9"/>
    </row>
    <row r="77" spans="1:25">
      <c r="A77" s="37" t="s">
        <v>64</v>
      </c>
      <c r="B77" s="12"/>
      <c r="C77" s="12"/>
      <c r="D77" s="12"/>
      <c r="E77" s="12"/>
      <c r="F77" s="12"/>
      <c r="G77" s="12"/>
      <c r="H77" s="12"/>
      <c r="I77" s="17"/>
      <c r="J77" s="17"/>
      <c r="K77" s="14"/>
      <c r="L77" s="87"/>
      <c r="M77" s="14"/>
      <c r="N77" s="14"/>
      <c r="O77" s="38" t="s">
        <v>65</v>
      </c>
      <c r="P77" s="15"/>
      <c r="Q77" s="15"/>
      <c r="R77" s="15"/>
      <c r="S77" s="15"/>
      <c r="T77" s="15"/>
      <c r="U77" s="36"/>
      <c r="V77" s="36"/>
      <c r="W77" s="13"/>
      <c r="X77" s="13"/>
      <c r="Y77" s="57"/>
    </row>
    <row r="78" spans="1:25">
      <c r="A78" s="37" t="s">
        <v>65</v>
      </c>
      <c r="B78" s="12"/>
      <c r="C78" s="12"/>
      <c r="D78" s="12"/>
      <c r="E78" s="12"/>
      <c r="F78" s="12"/>
      <c r="G78" s="12"/>
      <c r="H78" s="12"/>
      <c r="I78" s="17"/>
      <c r="J78" s="17"/>
      <c r="K78" s="14"/>
      <c r="L78" s="113" t="s">
        <v>38</v>
      </c>
      <c r="M78" s="35"/>
      <c r="N78" s="35"/>
      <c r="O78" s="44"/>
      <c r="P78" s="801"/>
      <c r="Q78" s="801"/>
      <c r="R78" s="801"/>
      <c r="S78" s="801"/>
      <c r="T78" s="801"/>
      <c r="U78" s="43"/>
      <c r="V78" s="43" t="s">
        <v>72</v>
      </c>
      <c r="W78" s="43"/>
      <c r="X78" s="43"/>
      <c r="Y78" s="121"/>
    </row>
    <row r="79" spans="1:25">
      <c r="A79" s="37" t="s">
        <v>66</v>
      </c>
      <c r="B79" s="38"/>
      <c r="C79" s="38"/>
      <c r="D79" s="38"/>
      <c r="E79" s="38"/>
      <c r="F79" s="39"/>
      <c r="G79" s="12"/>
      <c r="H79" s="15"/>
      <c r="I79" s="15"/>
      <c r="J79" s="17"/>
      <c r="K79" s="12"/>
      <c r="L79" s="114" t="s">
        <v>39</v>
      </c>
      <c r="M79" s="15"/>
      <c r="N79" s="15"/>
      <c r="O79" s="12"/>
      <c r="P79" s="15" t="s">
        <v>40</v>
      </c>
      <c r="Q79" s="18"/>
      <c r="R79" s="15"/>
      <c r="S79" s="15"/>
      <c r="T79" s="15"/>
      <c r="U79" s="15"/>
      <c r="V79" s="15"/>
      <c r="W79" s="46"/>
      <c r="X79" s="46"/>
      <c r="Y79" s="47"/>
    </row>
    <row r="80" spans="1:25">
      <c r="A80" s="37" t="s">
        <v>63</v>
      </c>
      <c r="B80" s="38"/>
      <c r="C80" s="38"/>
      <c r="D80" s="38"/>
      <c r="E80" s="38"/>
      <c r="F80" s="38"/>
      <c r="G80" s="12"/>
      <c r="H80" s="15"/>
      <c r="I80" s="15"/>
      <c r="J80" s="17"/>
      <c r="K80" s="12"/>
      <c r="L80" s="114" t="s">
        <v>37</v>
      </c>
      <c r="M80" s="15"/>
      <c r="N80" s="15"/>
      <c r="O80" s="15"/>
      <c r="P80" s="15" t="s">
        <v>30</v>
      </c>
      <c r="Q80" s="15"/>
      <c r="R80" s="18"/>
      <c r="S80" s="15"/>
      <c r="T80" s="15"/>
      <c r="U80" s="15"/>
      <c r="V80" s="15"/>
      <c r="W80" s="15"/>
      <c r="X80" s="13"/>
      <c r="Y80" s="57"/>
    </row>
    <row r="81" spans="1:25">
      <c r="A81" s="31" t="s">
        <v>35</v>
      </c>
      <c r="B81" s="42"/>
      <c r="C81" s="42"/>
      <c r="D81" s="42"/>
      <c r="E81" s="42"/>
      <c r="F81" s="42"/>
      <c r="G81" s="32"/>
      <c r="H81" s="43"/>
      <c r="I81" s="33"/>
      <c r="J81" s="33"/>
      <c r="K81" s="118"/>
      <c r="L81" s="18" t="s">
        <v>3</v>
      </c>
      <c r="M81" s="15"/>
      <c r="N81" s="15"/>
      <c r="O81" s="15"/>
      <c r="P81" s="15" t="s">
        <v>76</v>
      </c>
      <c r="Q81" s="15"/>
      <c r="R81" s="15"/>
      <c r="S81" s="15"/>
      <c r="T81" s="15"/>
      <c r="U81" s="15"/>
      <c r="V81" s="15"/>
      <c r="W81" s="18"/>
      <c r="X81" s="15"/>
      <c r="Y81" s="45"/>
    </row>
    <row r="82" spans="1:25">
      <c r="A82" s="37" t="s">
        <v>62</v>
      </c>
      <c r="B82" s="38"/>
      <c r="C82" s="38"/>
      <c r="D82" s="38"/>
      <c r="E82" s="38"/>
      <c r="F82" s="39"/>
      <c r="G82" s="12"/>
      <c r="H82" s="15"/>
      <c r="I82" s="15"/>
      <c r="J82" s="17"/>
      <c r="K82" s="119"/>
      <c r="L82" s="18" t="s">
        <v>4</v>
      </c>
      <c r="M82" s="16"/>
      <c r="N82" s="16"/>
      <c r="O82" s="18"/>
      <c r="P82" s="15"/>
      <c r="Q82" s="15"/>
      <c r="R82" s="15"/>
      <c r="S82" s="15"/>
      <c r="T82" s="15"/>
      <c r="U82" s="15"/>
      <c r="V82" s="15"/>
      <c r="W82" s="15"/>
      <c r="X82" s="15"/>
      <c r="Y82" s="45"/>
    </row>
    <row r="83" spans="1:25">
      <c r="A83" s="37" t="s">
        <v>63</v>
      </c>
      <c r="B83" s="38"/>
      <c r="C83" s="38"/>
      <c r="D83" s="38"/>
      <c r="E83" s="38"/>
      <c r="F83" s="38"/>
      <c r="G83" s="12"/>
      <c r="H83" s="15"/>
      <c r="I83" s="15"/>
      <c r="J83" s="17"/>
      <c r="K83" s="115"/>
      <c r="L83" s="18" t="s">
        <v>5</v>
      </c>
      <c r="M83" s="15"/>
      <c r="N83" s="15"/>
      <c r="O83" s="12"/>
      <c r="P83" s="15" t="s">
        <v>31</v>
      </c>
      <c r="Q83" s="18"/>
      <c r="R83" s="15"/>
      <c r="S83" s="15"/>
      <c r="T83" s="15"/>
      <c r="U83" s="15"/>
      <c r="V83" s="15"/>
      <c r="W83" s="15"/>
      <c r="X83" s="15"/>
      <c r="Y83" s="45"/>
    </row>
    <row r="84" spans="1:25">
      <c r="A84" s="122"/>
      <c r="B84" s="41"/>
      <c r="C84" s="41"/>
      <c r="D84" s="41"/>
      <c r="E84" s="41"/>
      <c r="F84" s="41"/>
      <c r="G84" s="22"/>
      <c r="H84" s="25"/>
      <c r="I84" s="25"/>
      <c r="J84" s="23"/>
      <c r="K84" s="117"/>
      <c r="L84" s="116" t="s">
        <v>68</v>
      </c>
      <c r="M84" s="25"/>
      <c r="N84" s="25"/>
      <c r="O84" s="22"/>
      <c r="P84" s="25"/>
      <c r="Q84" s="116"/>
      <c r="R84" s="25"/>
      <c r="S84" s="25"/>
      <c r="T84" s="25"/>
      <c r="U84" s="25"/>
      <c r="V84" s="25"/>
      <c r="W84" s="25"/>
      <c r="X84" s="25"/>
      <c r="Y84" s="123"/>
    </row>
    <row r="85" spans="1:25">
      <c r="A85" s="48"/>
      <c r="B85" s="49"/>
      <c r="C85" s="50"/>
      <c r="D85" s="50"/>
      <c r="E85" s="50"/>
      <c r="F85" s="51"/>
      <c r="G85" s="48" t="s">
        <v>81</v>
      </c>
      <c r="H85" s="49"/>
      <c r="I85" s="15"/>
      <c r="J85" s="12"/>
      <c r="K85" s="15"/>
      <c r="L85" s="12"/>
      <c r="M85" s="12"/>
      <c r="N85" s="12"/>
      <c r="O85" s="12"/>
      <c r="P85" s="12"/>
      <c r="Q85" s="56" t="s">
        <v>32</v>
      </c>
      <c r="R85" s="12"/>
      <c r="S85" s="12"/>
      <c r="T85" s="12"/>
      <c r="U85" s="15"/>
      <c r="V85" s="15"/>
      <c r="W85" s="15"/>
      <c r="X85" s="13"/>
      <c r="Y85" s="57"/>
    </row>
    <row r="86" spans="1:25">
      <c r="A86" s="53"/>
      <c r="B86" s="49"/>
      <c r="C86" s="50"/>
      <c r="D86" s="50"/>
      <c r="E86" s="54"/>
      <c r="F86" s="55"/>
      <c r="G86" s="53" t="s">
        <v>79</v>
      </c>
      <c r="H86" s="49"/>
      <c r="I86" s="15"/>
      <c r="J86" s="12"/>
      <c r="K86" s="15"/>
      <c r="L86" s="12"/>
      <c r="M86" s="12"/>
      <c r="N86" s="12"/>
      <c r="O86" s="12"/>
      <c r="P86" s="12"/>
      <c r="Q86" s="52" t="s">
        <v>73</v>
      </c>
      <c r="R86" s="12"/>
      <c r="S86" s="12"/>
      <c r="T86" s="12"/>
      <c r="U86" s="15"/>
      <c r="V86" s="15"/>
      <c r="W86" s="15"/>
      <c r="X86" s="13"/>
      <c r="Y86" s="57"/>
    </row>
    <row r="87" spans="1:25">
      <c r="A87" s="53"/>
      <c r="B87" s="12"/>
      <c r="C87" s="54"/>
      <c r="D87" s="54"/>
      <c r="E87" s="12"/>
      <c r="F87" s="58"/>
      <c r="G87" s="53">
        <v>58892</v>
      </c>
      <c r="H87" s="12"/>
      <c r="I87" s="15"/>
      <c r="J87" s="15"/>
      <c r="K87" s="15"/>
      <c r="L87" s="15"/>
      <c r="M87" s="15"/>
      <c r="N87" s="15"/>
      <c r="O87" s="12"/>
      <c r="P87" s="12"/>
      <c r="Q87" s="59" t="s">
        <v>74</v>
      </c>
      <c r="R87" s="15"/>
      <c r="S87" s="15"/>
      <c r="T87" s="15"/>
      <c r="U87" s="15"/>
      <c r="V87" s="15"/>
      <c r="W87" s="15"/>
      <c r="X87" s="13"/>
      <c r="Y87" s="57"/>
    </row>
    <row r="88" spans="1:25">
      <c r="A88" s="53"/>
      <c r="B88" s="12"/>
      <c r="C88" s="54"/>
      <c r="D88" s="54"/>
      <c r="E88" s="12"/>
      <c r="F88" s="58"/>
      <c r="G88" s="53" t="s">
        <v>80</v>
      </c>
      <c r="H88" s="12"/>
      <c r="I88" s="54"/>
      <c r="J88" s="15"/>
      <c r="K88" s="15"/>
      <c r="L88" s="15"/>
      <c r="M88" s="15"/>
      <c r="N88" s="15"/>
      <c r="O88" s="12"/>
      <c r="P88" s="12"/>
      <c r="Q88" s="52" t="s">
        <v>75</v>
      </c>
      <c r="R88" s="12"/>
      <c r="S88" s="12"/>
      <c r="T88" s="15"/>
      <c r="U88" s="15"/>
      <c r="V88" s="15"/>
      <c r="W88" s="15"/>
      <c r="X88" s="13"/>
      <c r="Y88" s="57"/>
    </row>
    <row r="89" spans="1:25">
      <c r="A89" s="53"/>
      <c r="B89" s="12"/>
      <c r="C89" s="54"/>
      <c r="D89" s="54"/>
      <c r="E89" s="12"/>
      <c r="F89" s="58"/>
      <c r="G89" s="53" t="s">
        <v>24</v>
      </c>
      <c r="H89" s="60"/>
      <c r="I89" s="61">
        <v>36</v>
      </c>
      <c r="J89" s="61">
        <v>38</v>
      </c>
      <c r="K89" s="61">
        <v>40</v>
      </c>
      <c r="L89" s="61">
        <v>42</v>
      </c>
      <c r="M89" s="61">
        <v>44</v>
      </c>
      <c r="N89" s="61">
        <v>46</v>
      </c>
      <c r="O89" s="62"/>
      <c r="P89" s="12"/>
      <c r="Q89" s="52"/>
      <c r="R89" s="12"/>
      <c r="S89" s="12"/>
      <c r="T89" s="12"/>
      <c r="U89" s="15"/>
      <c r="V89" s="15"/>
      <c r="W89" s="15"/>
      <c r="X89" s="13"/>
      <c r="Y89" s="57"/>
    </row>
    <row r="90" spans="1:25">
      <c r="A90" s="53"/>
      <c r="B90" s="12"/>
      <c r="C90" s="12"/>
      <c r="D90" s="12"/>
      <c r="E90" s="12"/>
      <c r="F90" s="58"/>
      <c r="G90" s="53" t="s">
        <v>54</v>
      </c>
      <c r="H90" s="60"/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2"/>
      <c r="P90" s="12"/>
      <c r="Q90" s="52"/>
      <c r="R90" s="12"/>
      <c r="S90" s="12"/>
      <c r="T90" s="12"/>
      <c r="U90" s="15"/>
      <c r="V90" s="15"/>
      <c r="W90" s="15"/>
      <c r="X90" s="13"/>
      <c r="Y90" s="57"/>
    </row>
    <row r="91" spans="1:25">
      <c r="A91" s="53"/>
      <c r="B91" s="12"/>
      <c r="C91" s="12"/>
      <c r="D91" s="12"/>
      <c r="E91" s="12"/>
      <c r="F91" s="58"/>
      <c r="G91" s="53" t="s">
        <v>55</v>
      </c>
      <c r="H91" s="60"/>
      <c r="I91" s="61">
        <v>1</v>
      </c>
      <c r="J91" s="61">
        <v>1</v>
      </c>
      <c r="K91" s="63">
        <v>1</v>
      </c>
      <c r="L91" s="61">
        <v>1</v>
      </c>
      <c r="M91" s="61">
        <v>1</v>
      </c>
      <c r="N91" s="61">
        <v>1</v>
      </c>
      <c r="O91" s="63"/>
      <c r="P91" s="12"/>
      <c r="Q91" s="52"/>
      <c r="R91" s="12"/>
      <c r="S91" s="12"/>
      <c r="T91" s="12"/>
      <c r="U91" s="15"/>
      <c r="V91" s="15"/>
      <c r="W91" s="15"/>
      <c r="X91" s="13"/>
      <c r="Y91" s="57"/>
    </row>
    <row r="92" spans="1:25">
      <c r="A92" s="53"/>
      <c r="B92" s="12"/>
      <c r="C92" s="12"/>
      <c r="D92" s="12"/>
      <c r="E92" s="12"/>
      <c r="F92" s="58"/>
      <c r="G92" s="53" t="s">
        <v>6</v>
      </c>
      <c r="H92" s="60" t="s">
        <v>1</v>
      </c>
      <c r="I92" s="64"/>
      <c r="J92" s="15" t="s">
        <v>17</v>
      </c>
      <c r="K92" s="15"/>
      <c r="L92" s="13"/>
      <c r="M92" s="13"/>
      <c r="N92" s="13"/>
      <c r="O92" s="15"/>
      <c r="P92" s="12"/>
      <c r="Q92" s="52"/>
      <c r="R92" s="12"/>
      <c r="S92" s="12"/>
      <c r="T92" s="12"/>
      <c r="U92" s="15"/>
      <c r="V92" s="15"/>
      <c r="W92" s="15"/>
      <c r="X92" s="13"/>
      <c r="Y92" s="57"/>
    </row>
    <row r="93" spans="1:25">
      <c r="A93" s="53"/>
      <c r="B93" s="12"/>
      <c r="C93" s="12"/>
      <c r="D93" s="12"/>
      <c r="E93" s="12"/>
      <c r="F93" s="58"/>
      <c r="G93" s="40" t="s">
        <v>7</v>
      </c>
      <c r="H93" s="60" t="s">
        <v>1</v>
      </c>
      <c r="I93" s="65"/>
      <c r="J93" s="15" t="s">
        <v>17</v>
      </c>
      <c r="K93" s="15"/>
      <c r="L93" s="15"/>
      <c r="M93" s="15"/>
      <c r="N93" s="15"/>
      <c r="O93" s="12"/>
      <c r="P93" s="12"/>
      <c r="Q93" s="52"/>
      <c r="R93" s="12"/>
      <c r="S93" s="12"/>
      <c r="T93" s="12"/>
      <c r="U93" s="15"/>
      <c r="V93" s="15"/>
      <c r="W93" s="15"/>
      <c r="X93" s="13"/>
      <c r="Y93" s="57"/>
    </row>
    <row r="94" spans="1:25">
      <c r="A94" s="53"/>
      <c r="B94" s="12"/>
      <c r="C94" s="12"/>
      <c r="D94" s="12"/>
      <c r="E94" s="12"/>
      <c r="F94" s="58"/>
      <c r="G94" s="40" t="s">
        <v>8</v>
      </c>
      <c r="H94" s="60" t="s">
        <v>1</v>
      </c>
      <c r="I94" s="66"/>
      <c r="J94" s="67"/>
      <c r="K94" s="15"/>
      <c r="L94" s="15"/>
      <c r="M94" s="15"/>
      <c r="N94" s="15"/>
      <c r="O94" s="12"/>
      <c r="P94" s="12"/>
      <c r="Q94" s="68"/>
      <c r="R94" s="25"/>
      <c r="S94" s="25"/>
      <c r="T94" s="25"/>
      <c r="U94" s="25"/>
      <c r="V94" s="25"/>
      <c r="W94" s="25"/>
      <c r="X94" s="69"/>
      <c r="Y94" s="70"/>
    </row>
    <row r="95" spans="1:25">
      <c r="A95" s="99" t="s">
        <v>48</v>
      </c>
      <c r="B95" s="100" t="s">
        <v>49</v>
      </c>
      <c r="C95" s="100" t="s">
        <v>50</v>
      </c>
      <c r="D95" s="113"/>
      <c r="E95" s="101" t="s">
        <v>52</v>
      </c>
      <c r="F95" s="1075" t="s">
        <v>9</v>
      </c>
      <c r="G95" s="1076" t="s">
        <v>24</v>
      </c>
      <c r="H95" s="1076"/>
      <c r="I95" s="1076"/>
      <c r="J95" s="1076"/>
      <c r="K95" s="1076"/>
      <c r="L95" s="1076"/>
      <c r="M95" s="1076"/>
      <c r="N95" s="1076"/>
      <c r="O95" s="1076"/>
      <c r="P95" s="1076"/>
      <c r="Q95" s="1077"/>
      <c r="R95" s="102" t="s">
        <v>10</v>
      </c>
      <c r="S95" s="1096" t="s">
        <v>25</v>
      </c>
      <c r="T95" s="1096"/>
      <c r="U95" s="1096"/>
      <c r="V95" s="102" t="s">
        <v>11</v>
      </c>
      <c r="W95" s="102" t="s">
        <v>11</v>
      </c>
      <c r="X95" s="104" t="s">
        <v>16</v>
      </c>
      <c r="Y95" s="105" t="s">
        <v>18</v>
      </c>
    </row>
    <row r="96" spans="1:25">
      <c r="A96" s="106" t="s">
        <v>12</v>
      </c>
      <c r="B96" s="107" t="s">
        <v>12</v>
      </c>
      <c r="C96" s="107" t="s">
        <v>51</v>
      </c>
      <c r="D96" s="127"/>
      <c r="E96" s="101" t="s">
        <v>53</v>
      </c>
      <c r="F96" s="1075"/>
      <c r="G96" s="72">
        <v>36</v>
      </c>
      <c r="H96" s="72">
        <v>38</v>
      </c>
      <c r="I96" s="72">
        <v>40</v>
      </c>
      <c r="J96" s="72">
        <v>42</v>
      </c>
      <c r="K96" s="72">
        <v>44</v>
      </c>
      <c r="L96" s="72">
        <v>46</v>
      </c>
      <c r="M96" s="108"/>
      <c r="N96" s="92"/>
      <c r="O96" s="92"/>
      <c r="P96" s="92"/>
      <c r="Q96" s="92"/>
      <c r="R96" s="103" t="s">
        <v>13</v>
      </c>
      <c r="S96" s="1097"/>
      <c r="T96" s="1097"/>
      <c r="U96" s="1097"/>
      <c r="V96" s="103" t="s">
        <v>14</v>
      </c>
      <c r="W96" s="103" t="s">
        <v>15</v>
      </c>
      <c r="X96" s="71" t="s">
        <v>17</v>
      </c>
      <c r="Y96" s="109" t="s">
        <v>17</v>
      </c>
    </row>
    <row r="97" spans="1:25">
      <c r="A97" s="1153">
        <v>306105</v>
      </c>
      <c r="B97" s="1118">
        <v>58892</v>
      </c>
      <c r="C97" s="764">
        <v>1</v>
      </c>
      <c r="D97" s="125"/>
      <c r="E97" s="764" t="s">
        <v>77</v>
      </c>
      <c r="F97" s="61" t="s">
        <v>54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3"/>
      <c r="N97" s="61"/>
      <c r="O97" s="61"/>
      <c r="P97" s="61"/>
      <c r="Q97" s="61"/>
      <c r="R97" s="764">
        <f>L97+K97+J97+I97+H97+G97+G98+H98+I98+J98+K98+L98</f>
        <v>12</v>
      </c>
      <c r="S97" s="764">
        <v>464</v>
      </c>
      <c r="T97" s="1116" t="s">
        <v>19</v>
      </c>
      <c r="U97" s="1124">
        <v>646</v>
      </c>
      <c r="V97" s="764">
        <v>183</v>
      </c>
      <c r="W97" s="764">
        <f>V97*R97</f>
        <v>2196</v>
      </c>
      <c r="X97" s="1126">
        <v>7</v>
      </c>
      <c r="Y97" s="1122">
        <v>7.9</v>
      </c>
    </row>
    <row r="98" spans="1:25">
      <c r="A98" s="1154"/>
      <c r="B98" s="1119"/>
      <c r="C98" s="765"/>
      <c r="D98" s="126"/>
      <c r="E98" s="765"/>
      <c r="F98" s="91" t="s">
        <v>55</v>
      </c>
      <c r="G98" s="61">
        <v>1</v>
      </c>
      <c r="H98" s="61">
        <v>1</v>
      </c>
      <c r="I98" s="63">
        <v>1</v>
      </c>
      <c r="J98" s="61">
        <v>1</v>
      </c>
      <c r="K98" s="61">
        <v>1</v>
      </c>
      <c r="L98" s="61">
        <v>1</v>
      </c>
      <c r="M98" s="72"/>
      <c r="N98" s="72"/>
      <c r="O98" s="72"/>
      <c r="P98" s="72"/>
      <c r="Q98" s="72"/>
      <c r="R98" s="765"/>
      <c r="S98" s="765"/>
      <c r="T98" s="1138"/>
      <c r="U98" s="1125"/>
      <c r="V98" s="765"/>
      <c r="W98" s="765"/>
      <c r="X98" s="1127"/>
      <c r="Y98" s="1123"/>
    </row>
    <row r="99" spans="1:25">
      <c r="A99" s="110"/>
      <c r="B99" s="111"/>
      <c r="C99" s="77"/>
      <c r="D99" s="77"/>
      <c r="E99" s="77"/>
      <c r="F99" s="77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74"/>
      <c r="V99" s="72"/>
      <c r="W99" s="72"/>
      <c r="X99" s="75"/>
      <c r="Y99" s="76"/>
    </row>
    <row r="100" spans="1:25" ht="13.5" thickBot="1">
      <c r="A100" s="78"/>
      <c r="B100" s="79"/>
      <c r="C100" s="80"/>
      <c r="D100" s="80"/>
      <c r="E100" s="80"/>
      <c r="F100" s="80"/>
      <c r="G100" s="79"/>
      <c r="H100" s="79"/>
      <c r="I100" s="79"/>
      <c r="J100" s="79"/>
      <c r="K100" s="79"/>
      <c r="L100" s="79"/>
      <c r="M100" s="79"/>
      <c r="N100" s="88"/>
      <c r="O100" s="79"/>
      <c r="P100" s="79"/>
      <c r="Q100" s="79"/>
      <c r="R100" s="79"/>
      <c r="S100" s="79"/>
      <c r="T100" s="79"/>
      <c r="U100" s="79"/>
      <c r="V100" s="88">
        <f>SUM(V97:V99)</f>
        <v>183</v>
      </c>
      <c r="W100" s="88">
        <f>SUM(W97:W99)</f>
        <v>2196</v>
      </c>
      <c r="X100" s="81"/>
      <c r="Y100" s="89"/>
    </row>
    <row r="101" spans="1: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1:25">
      <c r="A102" s="82" t="s">
        <v>41</v>
      </c>
      <c r="B102" s="82"/>
      <c r="C102" s="90">
        <f>V100</f>
        <v>183</v>
      </c>
      <c r="D102" s="82" t="s">
        <v>44</v>
      </c>
      <c r="E102" s="130" t="s">
        <v>84</v>
      </c>
      <c r="F102" s="130" t="s">
        <v>9</v>
      </c>
      <c r="G102" s="1150" t="s">
        <v>82</v>
      </c>
      <c r="H102" s="1150"/>
      <c r="I102" s="1150"/>
      <c r="J102" s="1150"/>
      <c r="K102" s="1150"/>
      <c r="L102" s="1150"/>
      <c r="M102" s="133"/>
      <c r="N102" s="130" t="s">
        <v>83</v>
      </c>
      <c r="O102" s="1151" t="s">
        <v>51</v>
      </c>
      <c r="P102" s="1151"/>
      <c r="Q102" s="84"/>
      <c r="R102" s="84"/>
      <c r="S102" s="84"/>
      <c r="T102" s="84"/>
      <c r="U102" s="84"/>
      <c r="V102" s="84"/>
      <c r="W102" s="84"/>
      <c r="X102" s="82"/>
      <c r="Y102" s="82"/>
    </row>
    <row r="103" spans="1:25">
      <c r="A103" s="82" t="s">
        <v>42</v>
      </c>
      <c r="B103" s="82"/>
      <c r="C103" s="120">
        <f>W100</f>
        <v>2196</v>
      </c>
      <c r="D103" s="82" t="s">
        <v>15</v>
      </c>
      <c r="E103" s="128"/>
      <c r="F103" s="128"/>
      <c r="G103" s="72">
        <v>36</v>
      </c>
      <c r="H103" s="72">
        <v>38</v>
      </c>
      <c r="I103" s="72">
        <v>40</v>
      </c>
      <c r="J103" s="72">
        <v>42</v>
      </c>
      <c r="K103" s="72">
        <v>44</v>
      </c>
      <c r="L103" s="72">
        <v>46</v>
      </c>
      <c r="M103" s="61"/>
      <c r="N103" s="128"/>
      <c r="O103" s="1140"/>
      <c r="P103" s="1140"/>
      <c r="Q103" s="84"/>
      <c r="R103" s="84"/>
      <c r="S103" s="84"/>
      <c r="T103" s="84"/>
      <c r="U103" s="84"/>
      <c r="V103" s="84"/>
      <c r="W103" s="84"/>
      <c r="X103" s="82"/>
      <c r="Y103" s="82"/>
    </row>
    <row r="104" spans="1:25">
      <c r="A104" s="82" t="s">
        <v>21</v>
      </c>
      <c r="B104" s="82"/>
      <c r="C104" s="85">
        <v>1281</v>
      </c>
      <c r="D104" s="82" t="s">
        <v>22</v>
      </c>
      <c r="E104" s="759" t="s">
        <v>77</v>
      </c>
      <c r="F104" s="61" t="s">
        <v>54</v>
      </c>
      <c r="G104" s="61">
        <f>G97*V97</f>
        <v>183</v>
      </c>
      <c r="H104" s="61">
        <f>H97*V97</f>
        <v>183</v>
      </c>
      <c r="I104" s="61">
        <f>I97*V97</f>
        <v>183</v>
      </c>
      <c r="J104" s="61">
        <f>J97*V97</f>
        <v>183</v>
      </c>
      <c r="K104" s="61">
        <f>K97*V97</f>
        <v>183</v>
      </c>
      <c r="L104" s="61">
        <f>L97*V97</f>
        <v>183</v>
      </c>
      <c r="M104" s="61">
        <f>G104+H104+I104+J104+K104+L104</f>
        <v>1098</v>
      </c>
      <c r="N104" s="759">
        <f>M104+M105</f>
        <v>2196</v>
      </c>
      <c r="O104" s="759">
        <v>1</v>
      </c>
      <c r="P104" s="759"/>
      <c r="Q104" s="84"/>
      <c r="R104" s="84"/>
      <c r="S104" s="84"/>
      <c r="T104" s="84"/>
      <c r="U104" s="84"/>
      <c r="V104" s="84"/>
      <c r="W104" s="84"/>
      <c r="X104" s="82"/>
      <c r="Y104" s="82"/>
    </row>
    <row r="105" spans="1:25">
      <c r="A105" s="82" t="s">
        <v>23</v>
      </c>
      <c r="B105" s="82"/>
      <c r="C105" s="85">
        <v>1445.7</v>
      </c>
      <c r="D105" s="82" t="s">
        <v>22</v>
      </c>
      <c r="E105" s="759"/>
      <c r="F105" s="61" t="s">
        <v>55</v>
      </c>
      <c r="G105" s="61">
        <f>G98*V97</f>
        <v>183</v>
      </c>
      <c r="H105" s="61">
        <f>H98*V97</f>
        <v>183</v>
      </c>
      <c r="I105" s="61">
        <f>I98*V97</f>
        <v>183</v>
      </c>
      <c r="J105" s="61">
        <f>J98*V97</f>
        <v>183</v>
      </c>
      <c r="K105" s="61">
        <f>K98*V97</f>
        <v>183</v>
      </c>
      <c r="L105" s="61">
        <f>L98*V97</f>
        <v>183</v>
      </c>
      <c r="M105" s="61">
        <f>G105+H105+I105+J105+K105+L105</f>
        <v>1098</v>
      </c>
      <c r="N105" s="759"/>
      <c r="O105" s="759"/>
      <c r="P105" s="759"/>
      <c r="Q105" s="84"/>
      <c r="R105" s="84"/>
      <c r="S105" s="84"/>
      <c r="T105" s="84"/>
      <c r="U105" s="84"/>
      <c r="V105" s="84"/>
      <c r="W105" s="84"/>
      <c r="X105" s="82"/>
      <c r="Y105" s="82"/>
    </row>
    <row r="106" spans="1:25">
      <c r="A106" s="82" t="s">
        <v>43</v>
      </c>
      <c r="B106" s="82"/>
      <c r="C106" s="86">
        <v>5.73</v>
      </c>
      <c r="D106" s="82" t="s">
        <v>45</v>
      </c>
      <c r="E106" s="82"/>
      <c r="F106" s="82"/>
      <c r="G106" s="82"/>
      <c r="H106" s="82"/>
      <c r="I106" s="82"/>
      <c r="J106" s="82"/>
      <c r="K106" s="82"/>
      <c r="L106" s="83"/>
      <c r="M106" s="83"/>
      <c r="N106" s="83"/>
      <c r="O106" s="82"/>
      <c r="P106" s="84"/>
      <c r="Q106" s="84"/>
      <c r="R106" s="84"/>
      <c r="S106" s="84"/>
      <c r="T106" s="84"/>
      <c r="U106" s="84"/>
      <c r="V106" s="84"/>
      <c r="W106" s="84"/>
      <c r="X106" s="82"/>
      <c r="Y106" s="82"/>
    </row>
    <row r="107" spans="1:25">
      <c r="A107" s="82"/>
      <c r="B107" s="82"/>
      <c r="C107" s="86"/>
      <c r="D107" s="86"/>
      <c r="E107" s="86"/>
      <c r="F107" s="82"/>
      <c r="G107" s="82"/>
      <c r="H107" s="82"/>
      <c r="I107" s="82"/>
      <c r="J107" s="82"/>
      <c r="K107" s="82"/>
      <c r="L107" s="83"/>
      <c r="M107" s="83"/>
      <c r="N107" s="83"/>
      <c r="O107" s="82"/>
      <c r="P107" s="84"/>
      <c r="Q107" s="84"/>
      <c r="R107" s="84"/>
      <c r="S107" s="84"/>
      <c r="T107" s="84"/>
      <c r="U107" s="84"/>
      <c r="V107" s="84"/>
      <c r="W107" s="84"/>
      <c r="X107" s="82"/>
      <c r="Y107" s="82"/>
    </row>
    <row r="108" spans="1:25">
      <c r="A108" s="82"/>
      <c r="B108" s="82"/>
      <c r="C108" s="86"/>
      <c r="D108" s="86"/>
      <c r="E108" s="86"/>
      <c r="F108" s="82"/>
      <c r="G108" s="82"/>
      <c r="H108" s="82"/>
      <c r="I108" s="82"/>
      <c r="J108" s="82"/>
      <c r="K108" s="82"/>
      <c r="L108" s="83"/>
      <c r="M108" s="83"/>
      <c r="N108" s="83"/>
      <c r="O108" s="82"/>
      <c r="P108" s="84"/>
      <c r="Q108" s="84"/>
      <c r="R108" s="84"/>
      <c r="S108" s="84"/>
      <c r="T108" s="84"/>
      <c r="U108" s="84"/>
      <c r="V108" s="84"/>
      <c r="W108" s="84"/>
      <c r="X108" s="82"/>
      <c r="Y108" s="82"/>
    </row>
    <row r="109" spans="1:25">
      <c r="A109" s="82"/>
      <c r="B109" s="82"/>
      <c r="C109" s="86"/>
      <c r="D109" s="86"/>
      <c r="E109" s="86"/>
      <c r="F109" s="82"/>
      <c r="G109" s="82"/>
      <c r="H109" s="82"/>
      <c r="I109" s="82"/>
      <c r="J109" s="82"/>
      <c r="K109" s="82"/>
      <c r="L109" s="83"/>
      <c r="M109" s="83"/>
      <c r="N109" s="83"/>
      <c r="O109" s="82"/>
      <c r="P109" s="84"/>
      <c r="Q109" s="84"/>
      <c r="R109" s="84"/>
      <c r="S109" s="84"/>
      <c r="T109" s="84"/>
      <c r="U109" s="84"/>
      <c r="V109" s="84"/>
      <c r="W109" s="84"/>
      <c r="X109" s="82"/>
      <c r="Y109" s="82"/>
    </row>
    <row r="135" spans="1:25" ht="26.25">
      <c r="A135" s="789" t="s">
        <v>26</v>
      </c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</row>
    <row r="136" spans="1:25">
      <c r="A136" s="790" t="s">
        <v>46</v>
      </c>
      <c r="B136" s="790"/>
      <c r="C136" s="790"/>
      <c r="D136" s="790"/>
      <c r="E136" s="790"/>
      <c r="F136" s="790"/>
      <c r="G136" s="790"/>
      <c r="H136" s="790"/>
      <c r="I136" s="790"/>
      <c r="J136" s="790"/>
      <c r="K136" s="790"/>
      <c r="L136" s="790"/>
      <c r="M136" s="790"/>
      <c r="N136" s="790"/>
      <c r="O136" s="790"/>
      <c r="P136" s="790"/>
      <c r="Q136" s="790"/>
      <c r="R136" s="790"/>
      <c r="S136" s="790"/>
      <c r="T136" s="790"/>
      <c r="U136" s="790"/>
      <c r="V136" s="790"/>
      <c r="W136" s="790"/>
      <c r="X136" s="790"/>
      <c r="Y136" s="790"/>
    </row>
    <row r="137" spans="1:25">
      <c r="A137" s="795" t="s">
        <v>47</v>
      </c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thickBot="1">
      <c r="A139" s="1149" t="s">
        <v>27</v>
      </c>
      <c r="B139" s="1149"/>
      <c r="C139" s="1149"/>
      <c r="D139" s="1149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9"/>
      <c r="O139" s="1149"/>
      <c r="P139" s="1149"/>
      <c r="Q139" s="1149"/>
      <c r="R139" s="1149"/>
      <c r="S139" s="1149"/>
      <c r="T139" s="1149"/>
      <c r="U139" s="1149"/>
      <c r="V139" s="1149"/>
      <c r="W139" s="1149"/>
      <c r="X139" s="2"/>
      <c r="Y139" s="2"/>
    </row>
    <row r="140" spans="1:25">
      <c r="A140" s="3" t="s">
        <v>0</v>
      </c>
      <c r="B140" s="4"/>
      <c r="C140" s="5"/>
      <c r="D140" s="5"/>
      <c r="E140" s="5"/>
      <c r="F140" s="5"/>
      <c r="G140" s="5"/>
      <c r="H140" s="5"/>
      <c r="I140" s="6"/>
      <c r="J140" s="6"/>
      <c r="K140" s="4"/>
      <c r="L140" s="793" t="s">
        <v>28</v>
      </c>
      <c r="M140" s="794"/>
      <c r="N140" s="794"/>
      <c r="O140" s="8" t="s">
        <v>90</v>
      </c>
      <c r="P140" s="5"/>
      <c r="Q140" s="7"/>
      <c r="R140" s="7"/>
      <c r="S140" s="7"/>
      <c r="T140" s="7" t="s">
        <v>71</v>
      </c>
      <c r="U140" s="7"/>
      <c r="V140" s="9"/>
      <c r="W140" s="3" t="s">
        <v>20</v>
      </c>
      <c r="X140" s="8"/>
      <c r="Y140" s="10"/>
    </row>
    <row r="141" spans="1:25">
      <c r="A141" s="11" t="s">
        <v>26</v>
      </c>
      <c r="B141" s="12"/>
      <c r="C141" s="12"/>
      <c r="D141" s="12"/>
      <c r="E141" s="12"/>
      <c r="F141" s="12"/>
      <c r="G141" s="12"/>
      <c r="H141" s="12"/>
      <c r="I141" s="13"/>
      <c r="J141" s="13"/>
      <c r="K141" s="14"/>
      <c r="L141" s="796" t="s">
        <v>2</v>
      </c>
      <c r="M141" s="797"/>
      <c r="N141" s="797"/>
      <c r="O141" s="18" t="s">
        <v>91</v>
      </c>
      <c r="P141" s="13"/>
      <c r="Q141" s="13"/>
      <c r="R141" s="13"/>
      <c r="S141" s="13"/>
      <c r="T141" s="15" t="s">
        <v>71</v>
      </c>
      <c r="U141" s="18"/>
      <c r="V141" s="19"/>
      <c r="W141" s="20"/>
      <c r="X141" s="18"/>
      <c r="Y141" s="19"/>
    </row>
    <row r="142" spans="1:25" ht="13.5" thickBot="1">
      <c r="A142" s="21" t="s">
        <v>33</v>
      </c>
      <c r="B142" s="22"/>
      <c r="C142" s="22"/>
      <c r="D142" s="22"/>
      <c r="E142" s="22"/>
      <c r="F142" s="22"/>
      <c r="G142" s="22"/>
      <c r="H142" s="22"/>
      <c r="I142" s="23"/>
      <c r="J142" s="23"/>
      <c r="K142" s="24"/>
      <c r="L142" s="791" t="s">
        <v>67</v>
      </c>
      <c r="M142" s="792"/>
      <c r="N142" s="792"/>
      <c r="O142" s="798" t="s">
        <v>69</v>
      </c>
      <c r="P142" s="792"/>
      <c r="Q142" s="792"/>
      <c r="R142" s="792"/>
      <c r="S142" s="27"/>
      <c r="T142" s="28" t="s">
        <v>70</v>
      </c>
      <c r="U142" s="26"/>
      <c r="V142" s="29"/>
      <c r="W142" s="30" t="s">
        <v>29</v>
      </c>
      <c r="X142" s="26"/>
      <c r="Y142" s="29"/>
    </row>
    <row r="143" spans="1:25">
      <c r="A143" s="31" t="s">
        <v>34</v>
      </c>
      <c r="B143" s="32"/>
      <c r="C143" s="32"/>
      <c r="D143" s="32"/>
      <c r="E143" s="32"/>
      <c r="F143" s="32"/>
      <c r="G143" s="32"/>
      <c r="H143" s="32"/>
      <c r="I143" s="33"/>
      <c r="J143" s="33"/>
      <c r="K143" s="34"/>
      <c r="L143" s="793" t="s">
        <v>36</v>
      </c>
      <c r="M143" s="794"/>
      <c r="N143" s="794"/>
      <c r="O143" s="5" t="s">
        <v>64</v>
      </c>
      <c r="P143" s="7"/>
      <c r="Q143" s="7"/>
      <c r="R143" s="7"/>
      <c r="S143" s="7"/>
      <c r="T143" s="7"/>
      <c r="U143" s="112"/>
      <c r="V143" s="112"/>
      <c r="W143" s="6"/>
      <c r="X143" s="6"/>
      <c r="Y143" s="9"/>
    </row>
    <row r="144" spans="1:25">
      <c r="A144" s="37" t="s">
        <v>64</v>
      </c>
      <c r="B144" s="12"/>
      <c r="C144" s="12"/>
      <c r="D144" s="12"/>
      <c r="E144" s="12"/>
      <c r="F144" s="12"/>
      <c r="G144" s="12"/>
      <c r="H144" s="12"/>
      <c r="I144" s="17"/>
      <c r="J144" s="17"/>
      <c r="K144" s="14"/>
      <c r="L144" s="87"/>
      <c r="M144" s="14"/>
      <c r="N144" s="14"/>
      <c r="O144" s="38" t="s">
        <v>65</v>
      </c>
      <c r="P144" s="15"/>
      <c r="Q144" s="15"/>
      <c r="R144" s="15"/>
      <c r="S144" s="15"/>
      <c r="T144" s="15"/>
      <c r="U144" s="36"/>
      <c r="V144" s="36"/>
      <c r="W144" s="13"/>
      <c r="X144" s="13"/>
      <c r="Y144" s="57"/>
    </row>
    <row r="145" spans="1:25">
      <c r="A145" s="37" t="s">
        <v>65</v>
      </c>
      <c r="B145" s="12"/>
      <c r="C145" s="12"/>
      <c r="D145" s="12"/>
      <c r="E145" s="12"/>
      <c r="F145" s="12"/>
      <c r="G145" s="12"/>
      <c r="H145" s="12"/>
      <c r="I145" s="17"/>
      <c r="J145" s="17"/>
      <c r="K145" s="14"/>
      <c r="L145" s="113" t="s">
        <v>38</v>
      </c>
      <c r="M145" s="35"/>
      <c r="N145" s="35"/>
      <c r="O145" s="44"/>
      <c r="P145" s="801"/>
      <c r="Q145" s="801"/>
      <c r="R145" s="801"/>
      <c r="S145" s="801"/>
      <c r="T145" s="801"/>
      <c r="U145" s="43"/>
      <c r="V145" s="43" t="s">
        <v>72</v>
      </c>
      <c r="W145" s="43"/>
      <c r="X145" s="43"/>
      <c r="Y145" s="121"/>
    </row>
    <row r="146" spans="1:25">
      <c r="A146" s="37" t="s">
        <v>66</v>
      </c>
      <c r="B146" s="38"/>
      <c r="C146" s="38"/>
      <c r="D146" s="38"/>
      <c r="E146" s="38"/>
      <c r="F146" s="39"/>
      <c r="G146" s="12"/>
      <c r="H146" s="15"/>
      <c r="I146" s="15"/>
      <c r="J146" s="17"/>
      <c r="K146" s="12"/>
      <c r="L146" s="114" t="s">
        <v>39</v>
      </c>
      <c r="M146" s="15"/>
      <c r="N146" s="15"/>
      <c r="O146" s="12"/>
      <c r="P146" s="15" t="s">
        <v>40</v>
      </c>
      <c r="Q146" s="18"/>
      <c r="R146" s="15"/>
      <c r="S146" s="15"/>
      <c r="T146" s="15"/>
      <c r="U146" s="15"/>
      <c r="V146" s="15"/>
      <c r="W146" s="46"/>
      <c r="X146" s="46"/>
      <c r="Y146" s="47"/>
    </row>
    <row r="147" spans="1:25">
      <c r="A147" s="37" t="s">
        <v>63</v>
      </c>
      <c r="B147" s="38"/>
      <c r="C147" s="38"/>
      <c r="D147" s="38"/>
      <c r="E147" s="38"/>
      <c r="F147" s="38"/>
      <c r="G147" s="12"/>
      <c r="H147" s="15"/>
      <c r="I147" s="15"/>
      <c r="J147" s="17"/>
      <c r="K147" s="12"/>
      <c r="L147" s="114" t="s">
        <v>37</v>
      </c>
      <c r="M147" s="15"/>
      <c r="N147" s="15"/>
      <c r="O147" s="15"/>
      <c r="P147" s="15" t="s">
        <v>30</v>
      </c>
      <c r="Q147" s="15"/>
      <c r="R147" s="18"/>
      <c r="S147" s="15"/>
      <c r="T147" s="15"/>
      <c r="U147" s="15"/>
      <c r="V147" s="15"/>
      <c r="W147" s="15"/>
      <c r="X147" s="13"/>
      <c r="Y147" s="57"/>
    </row>
    <row r="148" spans="1:25">
      <c r="A148" s="31" t="s">
        <v>35</v>
      </c>
      <c r="B148" s="42"/>
      <c r="C148" s="42"/>
      <c r="D148" s="42"/>
      <c r="E148" s="42"/>
      <c r="F148" s="42"/>
      <c r="G148" s="32"/>
      <c r="H148" s="43"/>
      <c r="I148" s="33"/>
      <c r="J148" s="33"/>
      <c r="K148" s="118"/>
      <c r="L148" s="18" t="s">
        <v>3</v>
      </c>
      <c r="M148" s="15"/>
      <c r="N148" s="15"/>
      <c r="O148" s="15"/>
      <c r="P148" s="15" t="s">
        <v>76</v>
      </c>
      <c r="Q148" s="15"/>
      <c r="R148" s="15"/>
      <c r="S148" s="15"/>
      <c r="T148" s="15"/>
      <c r="U148" s="15"/>
      <c r="V148" s="15"/>
      <c r="W148" s="18"/>
      <c r="X148" s="15"/>
      <c r="Y148" s="45"/>
    </row>
    <row r="149" spans="1:25">
      <c r="A149" s="37" t="s">
        <v>62</v>
      </c>
      <c r="B149" s="38"/>
      <c r="C149" s="38"/>
      <c r="D149" s="38"/>
      <c r="E149" s="38"/>
      <c r="F149" s="39"/>
      <c r="G149" s="12"/>
      <c r="H149" s="15"/>
      <c r="I149" s="15"/>
      <c r="J149" s="17"/>
      <c r="K149" s="119"/>
      <c r="L149" s="18" t="s">
        <v>4</v>
      </c>
      <c r="M149" s="16"/>
      <c r="N149" s="16"/>
      <c r="O149" s="18"/>
      <c r="P149" s="15"/>
      <c r="Q149" s="15"/>
      <c r="R149" s="15"/>
      <c r="S149" s="15"/>
      <c r="T149" s="15"/>
      <c r="U149" s="15"/>
      <c r="V149" s="15"/>
      <c r="W149" s="15"/>
      <c r="X149" s="15"/>
      <c r="Y149" s="45"/>
    </row>
    <row r="150" spans="1:25">
      <c r="A150" s="37" t="s">
        <v>63</v>
      </c>
      <c r="B150" s="38"/>
      <c r="C150" s="38"/>
      <c r="D150" s="38"/>
      <c r="E150" s="38"/>
      <c r="F150" s="38"/>
      <c r="G150" s="12"/>
      <c r="H150" s="15"/>
      <c r="I150" s="15"/>
      <c r="J150" s="17"/>
      <c r="K150" s="115"/>
      <c r="L150" s="18" t="s">
        <v>5</v>
      </c>
      <c r="M150" s="15"/>
      <c r="N150" s="15"/>
      <c r="O150" s="12"/>
      <c r="P150" s="15" t="s">
        <v>31</v>
      </c>
      <c r="Q150" s="18"/>
      <c r="R150" s="15"/>
      <c r="S150" s="15"/>
      <c r="T150" s="15"/>
      <c r="U150" s="15"/>
      <c r="V150" s="15"/>
      <c r="W150" s="15"/>
      <c r="X150" s="15"/>
      <c r="Y150" s="45"/>
    </row>
    <row r="151" spans="1:25">
      <c r="A151" s="122"/>
      <c r="B151" s="41"/>
      <c r="C151" s="41"/>
      <c r="D151" s="41"/>
      <c r="E151" s="41"/>
      <c r="F151" s="41"/>
      <c r="G151" s="22"/>
      <c r="H151" s="25"/>
      <c r="I151" s="25"/>
      <c r="J151" s="23"/>
      <c r="K151" s="117"/>
      <c r="L151" s="116" t="s">
        <v>68</v>
      </c>
      <c r="M151" s="25"/>
      <c r="N151" s="25"/>
      <c r="O151" s="22"/>
      <c r="P151" s="25"/>
      <c r="Q151" s="116"/>
      <c r="R151" s="25"/>
      <c r="S151" s="25"/>
      <c r="T151" s="25"/>
      <c r="U151" s="25"/>
      <c r="V151" s="25"/>
      <c r="W151" s="25"/>
      <c r="X151" s="25"/>
      <c r="Y151" s="123"/>
    </row>
    <row r="152" spans="1:25">
      <c r="A152" s="48"/>
      <c r="B152" s="49"/>
      <c r="C152" s="50"/>
      <c r="D152" s="50"/>
      <c r="E152" s="50"/>
      <c r="F152" s="51"/>
      <c r="G152" s="48" t="s">
        <v>81</v>
      </c>
      <c r="H152" s="49"/>
      <c r="I152" s="15"/>
      <c r="J152" s="12"/>
      <c r="K152" s="15"/>
      <c r="L152" s="12"/>
      <c r="M152" s="12"/>
      <c r="N152" s="12"/>
      <c r="O152" s="12"/>
      <c r="P152" s="12"/>
      <c r="Q152" s="56" t="s">
        <v>32</v>
      </c>
      <c r="R152" s="12"/>
      <c r="S152" s="12"/>
      <c r="T152" s="12"/>
      <c r="U152" s="15"/>
      <c r="V152" s="15"/>
      <c r="W152" s="15"/>
      <c r="X152" s="13"/>
      <c r="Y152" s="57"/>
    </row>
    <row r="153" spans="1:25">
      <c r="A153" s="53"/>
      <c r="B153" s="49"/>
      <c r="C153" s="50"/>
      <c r="D153" s="50"/>
      <c r="E153" s="54"/>
      <c r="F153" s="55"/>
      <c r="G153" s="53" t="s">
        <v>79</v>
      </c>
      <c r="H153" s="49"/>
      <c r="I153" s="15"/>
      <c r="J153" s="12"/>
      <c r="K153" s="15"/>
      <c r="L153" s="12"/>
      <c r="M153" s="12"/>
      <c r="N153" s="12"/>
      <c r="O153" s="12"/>
      <c r="P153" s="12"/>
      <c r="Q153" s="52" t="s">
        <v>73</v>
      </c>
      <c r="R153" s="12"/>
      <c r="S153" s="12"/>
      <c r="T153" s="12"/>
      <c r="U153" s="15"/>
      <c r="V153" s="15"/>
      <c r="W153" s="15"/>
      <c r="X153" s="13"/>
      <c r="Y153" s="57"/>
    </row>
    <row r="154" spans="1:25">
      <c r="A154" s="53"/>
      <c r="B154" s="12"/>
      <c r="C154" s="54"/>
      <c r="D154" s="54"/>
      <c r="E154" s="12"/>
      <c r="F154" s="58"/>
      <c r="G154" s="53">
        <v>58892</v>
      </c>
      <c r="H154" s="12"/>
      <c r="I154" s="15"/>
      <c r="J154" s="15"/>
      <c r="K154" s="15"/>
      <c r="L154" s="15"/>
      <c r="M154" s="15"/>
      <c r="N154" s="15"/>
      <c r="O154" s="12"/>
      <c r="P154" s="12"/>
      <c r="Q154" s="59" t="s">
        <v>74</v>
      </c>
      <c r="R154" s="15"/>
      <c r="S154" s="15"/>
      <c r="T154" s="15"/>
      <c r="U154" s="15"/>
      <c r="V154" s="15"/>
      <c r="W154" s="15"/>
      <c r="X154" s="13"/>
      <c r="Y154" s="57"/>
    </row>
    <row r="155" spans="1:25">
      <c r="A155" s="53"/>
      <c r="B155" s="12"/>
      <c r="C155" s="54"/>
      <c r="D155" s="54"/>
      <c r="E155" s="12"/>
      <c r="F155" s="58"/>
      <c r="G155" s="53" t="s">
        <v>80</v>
      </c>
      <c r="H155" s="12"/>
      <c r="I155" s="54"/>
      <c r="J155" s="15"/>
      <c r="K155" s="15"/>
      <c r="L155" s="15"/>
      <c r="M155" s="15"/>
      <c r="N155" s="15"/>
      <c r="O155" s="12"/>
      <c r="P155" s="12"/>
      <c r="Q155" s="52" t="s">
        <v>75</v>
      </c>
      <c r="R155" s="12"/>
      <c r="S155" s="12"/>
      <c r="T155" s="15"/>
      <c r="U155" s="15"/>
      <c r="V155" s="15"/>
      <c r="W155" s="15"/>
      <c r="X155" s="13"/>
      <c r="Y155" s="57"/>
    </row>
    <row r="156" spans="1:25">
      <c r="A156" s="53"/>
      <c r="B156" s="12"/>
      <c r="C156" s="54"/>
      <c r="D156" s="54"/>
      <c r="E156" s="12"/>
      <c r="F156" s="58"/>
      <c r="G156" s="53" t="s">
        <v>24</v>
      </c>
      <c r="H156" s="60"/>
      <c r="I156" s="61">
        <v>36</v>
      </c>
      <c r="J156" s="61">
        <v>38</v>
      </c>
      <c r="K156" s="61">
        <v>40</v>
      </c>
      <c r="L156" s="61">
        <v>42</v>
      </c>
      <c r="M156" s="61">
        <v>44</v>
      </c>
      <c r="N156" s="61">
        <v>46</v>
      </c>
      <c r="O156" s="62"/>
      <c r="P156" s="12"/>
      <c r="Q156" s="52"/>
      <c r="R156" s="12"/>
      <c r="S156" s="12"/>
      <c r="T156" s="12"/>
      <c r="U156" s="15"/>
      <c r="V156" s="15"/>
      <c r="W156" s="15"/>
      <c r="X156" s="13"/>
      <c r="Y156" s="57"/>
    </row>
    <row r="157" spans="1:25">
      <c r="A157" s="53"/>
      <c r="B157" s="12"/>
      <c r="C157" s="12"/>
      <c r="D157" s="12"/>
      <c r="E157" s="12"/>
      <c r="F157" s="58"/>
      <c r="G157" s="53" t="s">
        <v>54</v>
      </c>
      <c r="H157" s="60"/>
      <c r="I157" s="61">
        <v>1</v>
      </c>
      <c r="J157" s="61">
        <v>1</v>
      </c>
      <c r="K157" s="61">
        <v>1</v>
      </c>
      <c r="L157" s="61">
        <v>1</v>
      </c>
      <c r="M157" s="61">
        <v>1</v>
      </c>
      <c r="N157" s="61">
        <v>1</v>
      </c>
      <c r="O157" s="62"/>
      <c r="P157" s="12"/>
      <c r="Q157" s="52"/>
      <c r="R157" s="12"/>
      <c r="S157" s="12"/>
      <c r="T157" s="12"/>
      <c r="U157" s="15"/>
      <c r="V157" s="15"/>
      <c r="W157" s="15"/>
      <c r="X157" s="13"/>
      <c r="Y157" s="57"/>
    </row>
    <row r="158" spans="1:25">
      <c r="A158" s="53"/>
      <c r="B158" s="12"/>
      <c r="C158" s="12"/>
      <c r="D158" s="12"/>
      <c r="E158" s="12"/>
      <c r="F158" s="58"/>
      <c r="G158" s="53" t="s">
        <v>55</v>
      </c>
      <c r="H158" s="60"/>
      <c r="I158" s="61">
        <v>1</v>
      </c>
      <c r="J158" s="61">
        <v>1</v>
      </c>
      <c r="K158" s="63">
        <v>1</v>
      </c>
      <c r="L158" s="61">
        <v>1</v>
      </c>
      <c r="M158" s="61">
        <v>1</v>
      </c>
      <c r="N158" s="61">
        <v>1</v>
      </c>
      <c r="O158" s="63"/>
      <c r="P158" s="12"/>
      <c r="Q158" s="52"/>
      <c r="R158" s="12"/>
      <c r="S158" s="12"/>
      <c r="T158" s="12"/>
      <c r="U158" s="15"/>
      <c r="V158" s="15"/>
      <c r="W158" s="15"/>
      <c r="X158" s="13"/>
      <c r="Y158" s="57"/>
    </row>
    <row r="159" spans="1:25">
      <c r="A159" s="53"/>
      <c r="B159" s="12"/>
      <c r="C159" s="12"/>
      <c r="D159" s="12"/>
      <c r="E159" s="12"/>
      <c r="F159" s="58"/>
      <c r="G159" s="53" t="s">
        <v>6</v>
      </c>
      <c r="H159" s="60" t="s">
        <v>1</v>
      </c>
      <c r="I159" s="64"/>
      <c r="J159" s="15" t="s">
        <v>17</v>
      </c>
      <c r="K159" s="15"/>
      <c r="L159" s="13"/>
      <c r="M159" s="13"/>
      <c r="N159" s="13"/>
      <c r="O159" s="15"/>
      <c r="P159" s="12"/>
      <c r="Q159" s="52"/>
      <c r="R159" s="12"/>
      <c r="S159" s="12"/>
      <c r="T159" s="12"/>
      <c r="U159" s="15"/>
      <c r="V159" s="15"/>
      <c r="W159" s="15"/>
      <c r="X159" s="13"/>
      <c r="Y159" s="57"/>
    </row>
    <row r="160" spans="1:25">
      <c r="A160" s="53"/>
      <c r="B160" s="12"/>
      <c r="C160" s="12"/>
      <c r="D160" s="12"/>
      <c r="E160" s="12"/>
      <c r="F160" s="58"/>
      <c r="G160" s="40" t="s">
        <v>7</v>
      </c>
      <c r="H160" s="60" t="s">
        <v>1</v>
      </c>
      <c r="I160" s="65"/>
      <c r="J160" s="15" t="s">
        <v>17</v>
      </c>
      <c r="K160" s="15"/>
      <c r="L160" s="15"/>
      <c r="M160" s="15"/>
      <c r="N160" s="15"/>
      <c r="O160" s="12"/>
      <c r="P160" s="12"/>
      <c r="Q160" s="52"/>
      <c r="R160" s="12"/>
      <c r="S160" s="12"/>
      <c r="T160" s="12"/>
      <c r="U160" s="15"/>
      <c r="V160" s="15"/>
      <c r="W160" s="15"/>
      <c r="X160" s="13"/>
      <c r="Y160" s="57"/>
    </row>
    <row r="161" spans="1:25">
      <c r="A161" s="53"/>
      <c r="B161" s="12"/>
      <c r="C161" s="12"/>
      <c r="D161" s="12"/>
      <c r="E161" s="12"/>
      <c r="F161" s="58"/>
      <c r="G161" s="40" t="s">
        <v>8</v>
      </c>
      <c r="H161" s="60" t="s">
        <v>1</v>
      </c>
      <c r="I161" s="66"/>
      <c r="J161" s="67"/>
      <c r="K161" s="15"/>
      <c r="L161" s="15"/>
      <c r="M161" s="15"/>
      <c r="N161" s="15"/>
      <c r="O161" s="12"/>
      <c r="P161" s="12"/>
      <c r="Q161" s="68"/>
      <c r="R161" s="25"/>
      <c r="S161" s="25"/>
      <c r="T161" s="25"/>
      <c r="U161" s="25"/>
      <c r="V161" s="25"/>
      <c r="W161" s="25"/>
      <c r="X161" s="69"/>
      <c r="Y161" s="70"/>
    </row>
    <row r="162" spans="1:25">
      <c r="A162" s="99" t="s">
        <v>48</v>
      </c>
      <c r="B162" s="100" t="s">
        <v>49</v>
      </c>
      <c r="C162" s="100" t="s">
        <v>50</v>
      </c>
      <c r="D162" s="113"/>
      <c r="E162" s="101" t="s">
        <v>52</v>
      </c>
      <c r="F162" s="1075" t="s">
        <v>9</v>
      </c>
      <c r="G162" s="1076" t="s">
        <v>24</v>
      </c>
      <c r="H162" s="1076"/>
      <c r="I162" s="1076"/>
      <c r="J162" s="1076"/>
      <c r="K162" s="1076"/>
      <c r="L162" s="1076"/>
      <c r="M162" s="1076"/>
      <c r="N162" s="1076"/>
      <c r="O162" s="1076"/>
      <c r="P162" s="1076"/>
      <c r="Q162" s="1077"/>
      <c r="R162" s="102" t="s">
        <v>10</v>
      </c>
      <c r="S162" s="1096" t="s">
        <v>25</v>
      </c>
      <c r="T162" s="1096"/>
      <c r="U162" s="1096"/>
      <c r="V162" s="102" t="s">
        <v>11</v>
      </c>
      <c r="W162" s="102" t="s">
        <v>11</v>
      </c>
      <c r="X162" s="104" t="s">
        <v>16</v>
      </c>
      <c r="Y162" s="105" t="s">
        <v>18</v>
      </c>
    </row>
    <row r="163" spans="1:25">
      <c r="A163" s="106" t="s">
        <v>12</v>
      </c>
      <c r="B163" s="107" t="s">
        <v>12</v>
      </c>
      <c r="C163" s="107" t="s">
        <v>51</v>
      </c>
      <c r="D163" s="127"/>
      <c r="E163" s="101" t="s">
        <v>53</v>
      </c>
      <c r="F163" s="1075"/>
      <c r="G163" s="72">
        <v>36</v>
      </c>
      <c r="H163" s="72">
        <v>38</v>
      </c>
      <c r="I163" s="72">
        <v>40</v>
      </c>
      <c r="J163" s="72">
        <v>42</v>
      </c>
      <c r="K163" s="72">
        <v>44</v>
      </c>
      <c r="L163" s="72">
        <v>46</v>
      </c>
      <c r="M163" s="108"/>
      <c r="N163" s="92"/>
      <c r="O163" s="92"/>
      <c r="P163" s="92"/>
      <c r="Q163" s="92"/>
      <c r="R163" s="103" t="s">
        <v>13</v>
      </c>
      <c r="S163" s="1097"/>
      <c r="T163" s="1097"/>
      <c r="U163" s="1097"/>
      <c r="V163" s="103" t="s">
        <v>14</v>
      </c>
      <c r="W163" s="103" t="s">
        <v>15</v>
      </c>
      <c r="X163" s="71" t="s">
        <v>17</v>
      </c>
      <c r="Y163" s="109" t="s">
        <v>17</v>
      </c>
    </row>
    <row r="164" spans="1:25">
      <c r="A164" s="1153">
        <v>306105</v>
      </c>
      <c r="B164" s="1118">
        <v>58892</v>
      </c>
      <c r="C164" s="764">
        <v>7</v>
      </c>
      <c r="D164" s="125"/>
      <c r="E164" s="764" t="s">
        <v>78</v>
      </c>
      <c r="F164" s="61" t="s">
        <v>54</v>
      </c>
      <c r="G164" s="61">
        <v>1</v>
      </c>
      <c r="H164" s="61">
        <v>1</v>
      </c>
      <c r="I164" s="61">
        <v>1</v>
      </c>
      <c r="J164" s="61">
        <v>1</v>
      </c>
      <c r="K164" s="61">
        <v>1</v>
      </c>
      <c r="L164" s="61">
        <v>1</v>
      </c>
      <c r="M164" s="63"/>
      <c r="N164" s="61"/>
      <c r="O164" s="61"/>
      <c r="P164" s="61"/>
      <c r="Q164" s="61"/>
      <c r="R164" s="764">
        <f>L164+K164+J164+I164+H164+G164+G165+H165+I165+J165+K165+L165</f>
        <v>12</v>
      </c>
      <c r="S164" s="764">
        <v>89</v>
      </c>
      <c r="T164" s="1116" t="s">
        <v>19</v>
      </c>
      <c r="U164" s="1124">
        <v>301</v>
      </c>
      <c r="V164" s="764">
        <v>213</v>
      </c>
      <c r="W164" s="764">
        <f>V164*R164</f>
        <v>2556</v>
      </c>
      <c r="X164" s="1126">
        <v>7</v>
      </c>
      <c r="Y164" s="1122">
        <v>7.9</v>
      </c>
    </row>
    <row r="165" spans="1:25">
      <c r="A165" s="1154"/>
      <c r="B165" s="1119"/>
      <c r="C165" s="765"/>
      <c r="D165" s="126"/>
      <c r="E165" s="765"/>
      <c r="F165" s="91" t="s">
        <v>55</v>
      </c>
      <c r="G165" s="61">
        <v>1</v>
      </c>
      <c r="H165" s="61">
        <v>1</v>
      </c>
      <c r="I165" s="63">
        <v>1</v>
      </c>
      <c r="J165" s="61">
        <v>1</v>
      </c>
      <c r="K165" s="61">
        <v>1</v>
      </c>
      <c r="L165" s="61">
        <v>1</v>
      </c>
      <c r="M165" s="72"/>
      <c r="N165" s="72"/>
      <c r="O165" s="72"/>
      <c r="P165" s="72"/>
      <c r="Q165" s="72"/>
      <c r="R165" s="765"/>
      <c r="S165" s="765"/>
      <c r="T165" s="1138"/>
      <c r="U165" s="1125"/>
      <c r="V165" s="765"/>
      <c r="W165" s="765"/>
      <c r="X165" s="1127"/>
      <c r="Y165" s="1123"/>
    </row>
    <row r="166" spans="1:25">
      <c r="A166" s="124"/>
      <c r="B166" s="111"/>
      <c r="C166" s="77"/>
      <c r="D166" s="77"/>
      <c r="E166" s="77"/>
      <c r="F166" s="77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3"/>
      <c r="U166" s="74"/>
      <c r="V166" s="72"/>
      <c r="W166" s="72"/>
      <c r="X166" s="75"/>
      <c r="Y166" s="76"/>
    </row>
    <row r="167" spans="1:25" ht="13.5" thickBot="1">
      <c r="A167" s="78"/>
      <c r="B167" s="79"/>
      <c r="C167" s="80"/>
      <c r="D167" s="80"/>
      <c r="E167" s="80"/>
      <c r="F167" s="80"/>
      <c r="G167" s="79"/>
      <c r="H167" s="79"/>
      <c r="I167" s="79"/>
      <c r="J167" s="79"/>
      <c r="K167" s="79"/>
      <c r="L167" s="79"/>
      <c r="M167" s="79"/>
      <c r="N167" s="88"/>
      <c r="O167" s="79"/>
      <c r="P167" s="79"/>
      <c r="Q167" s="79"/>
      <c r="R167" s="79"/>
      <c r="S167" s="79"/>
      <c r="T167" s="79"/>
      <c r="U167" s="79"/>
      <c r="V167" s="88">
        <f>SUM(V164:V166)</f>
        <v>213</v>
      </c>
      <c r="W167" s="88">
        <f>SUM(W164:W166)</f>
        <v>2556</v>
      </c>
      <c r="X167" s="81">
        <f>SUM(X164:X166)</f>
        <v>7</v>
      </c>
      <c r="Y167" s="89">
        <f>SUM(Y164:Y166)</f>
        <v>7.9</v>
      </c>
    </row>
    <row r="168" spans="1: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1:25">
      <c r="A169" s="82" t="s">
        <v>41</v>
      </c>
      <c r="B169" s="82"/>
      <c r="C169" s="90">
        <f>V167</f>
        <v>213</v>
      </c>
      <c r="D169" s="82" t="s">
        <v>44</v>
      </c>
      <c r="E169" s="130" t="s">
        <v>84</v>
      </c>
      <c r="F169" s="130" t="s">
        <v>9</v>
      </c>
      <c r="G169" s="1150" t="s">
        <v>82</v>
      </c>
      <c r="H169" s="1150"/>
      <c r="I169" s="1150"/>
      <c r="J169" s="1150"/>
      <c r="K169" s="1150"/>
      <c r="L169" s="1150"/>
      <c r="M169" s="133"/>
      <c r="N169" s="130" t="s">
        <v>83</v>
      </c>
      <c r="O169" s="1151" t="s">
        <v>51</v>
      </c>
      <c r="P169" s="1151"/>
      <c r="Q169" s="84"/>
      <c r="R169" s="84"/>
      <c r="S169" s="84"/>
      <c r="T169" s="84"/>
      <c r="U169" s="84"/>
      <c r="V169" s="84"/>
      <c r="W169" s="84"/>
      <c r="X169" s="82"/>
      <c r="Y169" s="82"/>
    </row>
    <row r="170" spans="1:25">
      <c r="A170" s="82" t="s">
        <v>42</v>
      </c>
      <c r="B170" s="82"/>
      <c r="C170" s="120">
        <f>W167</f>
        <v>2556</v>
      </c>
      <c r="D170" s="82" t="s">
        <v>15</v>
      </c>
      <c r="E170" s="128"/>
      <c r="F170" s="128"/>
      <c r="G170" s="72">
        <v>36</v>
      </c>
      <c r="H170" s="72">
        <v>38</v>
      </c>
      <c r="I170" s="72">
        <v>40</v>
      </c>
      <c r="J170" s="72">
        <v>42</v>
      </c>
      <c r="K170" s="72">
        <v>44</v>
      </c>
      <c r="L170" s="72">
        <v>46</v>
      </c>
      <c r="M170" s="61"/>
      <c r="N170" s="128"/>
      <c r="O170" s="1140"/>
      <c r="P170" s="1140"/>
      <c r="Q170" s="84"/>
      <c r="R170" s="84"/>
      <c r="S170" s="84"/>
      <c r="T170" s="84"/>
      <c r="U170" s="84"/>
      <c r="V170" s="84"/>
      <c r="W170" s="84"/>
      <c r="X170" s="82"/>
      <c r="Y170" s="82"/>
    </row>
    <row r="171" spans="1:25">
      <c r="A171" s="82" t="s">
        <v>21</v>
      </c>
      <c r="B171" s="82"/>
      <c r="C171" s="85">
        <v>1491</v>
      </c>
      <c r="D171" s="82" t="s">
        <v>22</v>
      </c>
      <c r="E171" s="759" t="s">
        <v>78</v>
      </c>
      <c r="F171" s="61" t="s">
        <v>54</v>
      </c>
      <c r="G171" s="61">
        <f>G164*V164</f>
        <v>213</v>
      </c>
      <c r="H171" s="61">
        <f>H164*V164</f>
        <v>213</v>
      </c>
      <c r="I171" s="61">
        <f>I164*V164</f>
        <v>213</v>
      </c>
      <c r="J171" s="61">
        <f>J164*V164</f>
        <v>213</v>
      </c>
      <c r="K171" s="61">
        <f>K164*V164</f>
        <v>213</v>
      </c>
      <c r="L171" s="61">
        <f>L164*V164</f>
        <v>213</v>
      </c>
      <c r="M171" s="61">
        <f>G171+H171+I171+J171+K171+L171</f>
        <v>1278</v>
      </c>
      <c r="N171" s="759">
        <f>M171+M172</f>
        <v>2556</v>
      </c>
      <c r="O171" s="759">
        <v>7</v>
      </c>
      <c r="P171" s="759"/>
      <c r="Q171" s="84"/>
      <c r="R171" s="84"/>
      <c r="S171" s="84"/>
      <c r="T171" s="84"/>
      <c r="U171" s="84"/>
      <c r="V171" s="84"/>
      <c r="W171" s="84"/>
      <c r="X171" s="82"/>
      <c r="Y171" s="82"/>
    </row>
    <row r="172" spans="1:25">
      <c r="A172" s="82" t="s">
        <v>23</v>
      </c>
      <c r="B172" s="82"/>
      <c r="C172" s="85">
        <v>1682.7</v>
      </c>
      <c r="D172" s="82" t="s">
        <v>22</v>
      </c>
      <c r="E172" s="759"/>
      <c r="F172" s="61" t="s">
        <v>55</v>
      </c>
      <c r="G172" s="61">
        <f>G165*V164</f>
        <v>213</v>
      </c>
      <c r="H172" s="61">
        <f>H165*V164</f>
        <v>213</v>
      </c>
      <c r="I172" s="61">
        <f>I165*V164</f>
        <v>213</v>
      </c>
      <c r="J172" s="61">
        <f>J165*V164</f>
        <v>213</v>
      </c>
      <c r="K172" s="61">
        <f>K165*V164</f>
        <v>213</v>
      </c>
      <c r="L172" s="61">
        <f>L165*V164</f>
        <v>213</v>
      </c>
      <c r="M172" s="61">
        <f>G172+H172+I172+J172+K172+L172</f>
        <v>1278</v>
      </c>
      <c r="N172" s="759"/>
      <c r="O172" s="759"/>
      <c r="P172" s="759"/>
      <c r="Q172" s="84"/>
      <c r="R172" s="84"/>
      <c r="S172" s="84"/>
      <c r="T172" s="84"/>
      <c r="U172" s="84"/>
      <c r="V172" s="84"/>
      <c r="W172" s="84"/>
      <c r="X172" s="82"/>
      <c r="Y172" s="82"/>
    </row>
    <row r="173" spans="1:25">
      <c r="A173" s="82" t="s">
        <v>43</v>
      </c>
      <c r="B173" s="82"/>
      <c r="C173" s="86">
        <v>6.68</v>
      </c>
      <c r="D173" s="82" t="s">
        <v>45</v>
      </c>
      <c r="E173" s="82"/>
      <c r="F173" s="82"/>
      <c r="G173" s="82"/>
      <c r="H173" s="82"/>
      <c r="I173" s="82"/>
      <c r="J173" s="82"/>
      <c r="K173" s="82"/>
      <c r="L173" s="83"/>
      <c r="M173" s="83"/>
      <c r="N173" s="83"/>
      <c r="O173" s="82"/>
      <c r="P173" s="84"/>
      <c r="Q173" s="84"/>
      <c r="R173" s="84"/>
      <c r="S173" s="84"/>
      <c r="T173" s="84"/>
      <c r="U173" s="84"/>
      <c r="V173" s="84"/>
      <c r="W173" s="84"/>
      <c r="X173" s="82"/>
      <c r="Y173" s="82"/>
    </row>
    <row r="174" spans="1:25">
      <c r="A174" s="82"/>
      <c r="B174" s="82"/>
      <c r="C174" s="86"/>
      <c r="D174" s="86"/>
      <c r="E174" s="86"/>
      <c r="F174" s="82"/>
      <c r="G174" s="82"/>
      <c r="H174" s="82"/>
      <c r="I174" s="82"/>
      <c r="J174" s="82"/>
      <c r="K174" s="82"/>
      <c r="L174" s="83"/>
      <c r="M174" s="83"/>
      <c r="N174" s="83"/>
      <c r="O174" s="82"/>
      <c r="P174" s="84"/>
      <c r="Q174" s="84"/>
      <c r="R174" s="84"/>
      <c r="S174" s="84"/>
      <c r="T174" s="84"/>
      <c r="U174" s="84"/>
      <c r="V174" s="84"/>
      <c r="W174" s="84"/>
      <c r="X174" s="82"/>
      <c r="Y174" s="82"/>
    </row>
    <row r="175" spans="1:25">
      <c r="A175" s="82"/>
      <c r="B175" s="82"/>
      <c r="C175" s="86"/>
      <c r="D175" s="86"/>
      <c r="E175" s="86"/>
      <c r="F175" s="82"/>
      <c r="G175" s="82"/>
      <c r="H175" s="82"/>
      <c r="I175" s="82"/>
      <c r="J175" s="82"/>
      <c r="K175" s="82"/>
      <c r="L175" s="83"/>
      <c r="M175" s="83"/>
      <c r="N175" s="83"/>
      <c r="O175" s="82"/>
      <c r="P175" s="84"/>
      <c r="Q175" s="84"/>
      <c r="R175" s="84"/>
      <c r="S175" s="84"/>
      <c r="T175" s="84"/>
      <c r="U175" s="84"/>
      <c r="V175" s="84"/>
      <c r="W175" s="84"/>
      <c r="X175" s="82"/>
      <c r="Y175" s="82"/>
    </row>
    <row r="176" spans="1:25">
      <c r="A176" s="82"/>
      <c r="B176" s="82"/>
      <c r="C176" s="86"/>
      <c r="D176" s="86"/>
      <c r="E176" s="86"/>
      <c r="F176" s="82"/>
      <c r="G176" s="82"/>
      <c r="H176" s="82"/>
      <c r="I176" s="82"/>
      <c r="J176" s="82"/>
      <c r="K176" s="82"/>
      <c r="L176" s="83"/>
      <c r="M176" s="83"/>
      <c r="N176" s="83"/>
      <c r="O176" s="82"/>
      <c r="P176" s="84"/>
      <c r="Q176" s="84"/>
      <c r="R176" s="84"/>
      <c r="S176" s="84"/>
      <c r="T176" s="84"/>
      <c r="U176" s="84"/>
      <c r="V176" s="84"/>
      <c r="W176" s="84"/>
      <c r="X176" s="82"/>
      <c r="Y176" s="82"/>
    </row>
  </sheetData>
  <mergeCells count="176">
    <mergeCell ref="S164:S165"/>
    <mergeCell ref="V164:V165"/>
    <mergeCell ref="P145:T145"/>
    <mergeCell ref="F162:F163"/>
    <mergeCell ref="G162:Q162"/>
    <mergeCell ref="S162:U163"/>
    <mergeCell ref="Y97:Y98"/>
    <mergeCell ref="R97:R98"/>
    <mergeCell ref="S97:S98"/>
    <mergeCell ref="T97:T98"/>
    <mergeCell ref="U97:U98"/>
    <mergeCell ref="V97:V98"/>
    <mergeCell ref="L142:N142"/>
    <mergeCell ref="O142:R142"/>
    <mergeCell ref="L143:N143"/>
    <mergeCell ref="O104:P105"/>
    <mergeCell ref="G102:L102"/>
    <mergeCell ref="O102:P102"/>
    <mergeCell ref="A164:A165"/>
    <mergeCell ref="T164:T165"/>
    <mergeCell ref="U164:U165"/>
    <mergeCell ref="C164:C165"/>
    <mergeCell ref="S95:U96"/>
    <mergeCell ref="A97:A98"/>
    <mergeCell ref="B97:B98"/>
    <mergeCell ref="F95:F96"/>
    <mergeCell ref="C97:C98"/>
    <mergeCell ref="E97:E98"/>
    <mergeCell ref="A135:Y135"/>
    <mergeCell ref="A136:Y136"/>
    <mergeCell ref="A137:Y137"/>
    <mergeCell ref="A139:W139"/>
    <mergeCell ref="L140:N140"/>
    <mergeCell ref="L141:N141"/>
    <mergeCell ref="W97:W98"/>
    <mergeCell ref="X97:X98"/>
    <mergeCell ref="X164:X165"/>
    <mergeCell ref="Y164:Y165"/>
    <mergeCell ref="B164:B165"/>
    <mergeCell ref="W164:W165"/>
    <mergeCell ref="E164:E165"/>
    <mergeCell ref="R164:R165"/>
    <mergeCell ref="B29:B48"/>
    <mergeCell ref="X44:X45"/>
    <mergeCell ref="D41:D42"/>
    <mergeCell ref="W47:W48"/>
    <mergeCell ref="X47:X48"/>
    <mergeCell ref="W44:W45"/>
    <mergeCell ref="X38:X39"/>
    <mergeCell ref="X35:X36"/>
    <mergeCell ref="T41:T42"/>
    <mergeCell ref="U41:U42"/>
    <mergeCell ref="D29:D30"/>
    <mergeCell ref="D32:D33"/>
    <mergeCell ref="D35:D36"/>
    <mergeCell ref="D38:D39"/>
    <mergeCell ref="T44:T45"/>
    <mergeCell ref="U44:U45"/>
    <mergeCell ref="V44:V45"/>
    <mergeCell ref="C35:C36"/>
    <mergeCell ref="E35:E36"/>
    <mergeCell ref="R35:R36"/>
    <mergeCell ref="S35:S36"/>
    <mergeCell ref="T35:T36"/>
    <mergeCell ref="U35:U36"/>
    <mergeCell ref="V35:V36"/>
    <mergeCell ref="Y44:Y45"/>
    <mergeCell ref="C47:C48"/>
    <mergeCell ref="E47:E48"/>
    <mergeCell ref="R47:R48"/>
    <mergeCell ref="S47:S48"/>
    <mergeCell ref="D44:D45"/>
    <mergeCell ref="D47:D48"/>
    <mergeCell ref="T47:T48"/>
    <mergeCell ref="U47:U48"/>
    <mergeCell ref="V47:V48"/>
    <mergeCell ref="R44:R45"/>
    <mergeCell ref="S44:S45"/>
    <mergeCell ref="W35:W36"/>
    <mergeCell ref="A29:A48"/>
    <mergeCell ref="C38:C39"/>
    <mergeCell ref="E38:E39"/>
    <mergeCell ref="R38:R39"/>
    <mergeCell ref="S38:S39"/>
    <mergeCell ref="T38:T39"/>
    <mergeCell ref="U38:U39"/>
    <mergeCell ref="V38:V39"/>
    <mergeCell ref="W38:W39"/>
    <mergeCell ref="V41:V42"/>
    <mergeCell ref="W41:W42"/>
    <mergeCell ref="C41:C42"/>
    <mergeCell ref="E41:E42"/>
    <mergeCell ref="R41:R42"/>
    <mergeCell ref="S41:S42"/>
    <mergeCell ref="C44:C45"/>
    <mergeCell ref="C32:C33"/>
    <mergeCell ref="C29:C30"/>
    <mergeCell ref="R29:R30"/>
    <mergeCell ref="S29:S30"/>
    <mergeCell ref="E32:E33"/>
    <mergeCell ref="R32:R33"/>
    <mergeCell ref="S32:S33"/>
    <mergeCell ref="L5:N5"/>
    <mergeCell ref="F27:F28"/>
    <mergeCell ref="G27:Q27"/>
    <mergeCell ref="A1:Y1"/>
    <mergeCell ref="A2:Y2"/>
    <mergeCell ref="L7:N7"/>
    <mergeCell ref="L8:N8"/>
    <mergeCell ref="A3:Y3"/>
    <mergeCell ref="L6:N6"/>
    <mergeCell ref="O7:R7"/>
    <mergeCell ref="A4:W4"/>
    <mergeCell ref="P10:T10"/>
    <mergeCell ref="T29:T30"/>
    <mergeCell ref="S27:U28"/>
    <mergeCell ref="E53:E54"/>
    <mergeCell ref="E55:E56"/>
    <mergeCell ref="E57:E58"/>
    <mergeCell ref="E59:E60"/>
    <mergeCell ref="Y29:Y30"/>
    <mergeCell ref="T32:T33"/>
    <mergeCell ref="U32:U33"/>
    <mergeCell ref="V32:V33"/>
    <mergeCell ref="W32:W33"/>
    <mergeCell ref="X32:X33"/>
    <mergeCell ref="Y32:Y33"/>
    <mergeCell ref="U29:U30"/>
    <mergeCell ref="V29:V30"/>
    <mergeCell ref="W29:W30"/>
    <mergeCell ref="X29:X30"/>
    <mergeCell ref="E29:E30"/>
    <mergeCell ref="Y35:Y36"/>
    <mergeCell ref="Y38:Y39"/>
    <mergeCell ref="Y47:Y48"/>
    <mergeCell ref="X41:X42"/>
    <mergeCell ref="Y41:Y42"/>
    <mergeCell ref="E44:E45"/>
    <mergeCell ref="N65:N66"/>
    <mergeCell ref="O75:R75"/>
    <mergeCell ref="L76:N76"/>
    <mergeCell ref="N104:N105"/>
    <mergeCell ref="N57:N58"/>
    <mergeCell ref="N59:N60"/>
    <mergeCell ref="G51:L51"/>
    <mergeCell ref="O51:P51"/>
    <mergeCell ref="O52:P52"/>
    <mergeCell ref="O53:P54"/>
    <mergeCell ref="O55:P56"/>
    <mergeCell ref="O57:P60"/>
    <mergeCell ref="N53:N54"/>
    <mergeCell ref="N55:N56"/>
    <mergeCell ref="E61:E62"/>
    <mergeCell ref="L73:N73"/>
    <mergeCell ref="L74:N74"/>
    <mergeCell ref="E171:E172"/>
    <mergeCell ref="N171:N172"/>
    <mergeCell ref="E63:E64"/>
    <mergeCell ref="E65:E66"/>
    <mergeCell ref="A68:Y68"/>
    <mergeCell ref="O65:P66"/>
    <mergeCell ref="O61:P64"/>
    <mergeCell ref="N61:N62"/>
    <mergeCell ref="O171:P172"/>
    <mergeCell ref="A69:Y69"/>
    <mergeCell ref="G169:L169"/>
    <mergeCell ref="O169:P169"/>
    <mergeCell ref="O170:P170"/>
    <mergeCell ref="O103:P103"/>
    <mergeCell ref="E104:E105"/>
    <mergeCell ref="L75:N75"/>
    <mergeCell ref="G95:Q95"/>
    <mergeCell ref="P78:T78"/>
    <mergeCell ref="A70:Y70"/>
    <mergeCell ref="A72:W72"/>
    <mergeCell ref="N63:N64"/>
  </mergeCells>
  <phoneticPr fontId="0" type="noConversion"/>
  <pageMargins left="0.55000000000000004" right="0.37" top="0.37" bottom="0.37" header="0.32" footer="0.34"/>
  <pageSetup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52" sqref="G5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52" sqref="G5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IV65536"/>
    </sheetView>
  </sheetViews>
  <sheetFormatPr defaultColWidth="9.140625" defaultRowHeight="12.75"/>
  <sheetData/>
  <pageMargins left="0.2" right="0.2" top="0.75" bottom="0.75" header="0.3" footer="0.3"/>
  <pageSetup paperSize="9" scale="1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6"/>
  <sheetViews>
    <sheetView topLeftCell="M7" zoomScaleNormal="100" workbookViewId="0">
      <selection activeCell="U38" sqref="U38:U39"/>
    </sheetView>
  </sheetViews>
  <sheetFormatPr defaultRowHeight="12.75"/>
  <cols>
    <col min="1" max="1" width="13.42578125" customWidth="1"/>
    <col min="2" max="2" width="13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8" width="7.5703125" customWidth="1"/>
    <col min="19" max="19" width="8.85546875" customWidth="1"/>
    <col min="20" max="20" width="5.140625" customWidth="1"/>
    <col min="21" max="21" width="8.85546875" customWidth="1"/>
    <col min="22" max="22" width="10" customWidth="1"/>
    <col min="23" max="23" width="10.140625" customWidth="1"/>
    <col min="24" max="24" width="12.7109375" customWidth="1"/>
    <col min="25" max="25" width="12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200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200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196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195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44</v>
      </c>
      <c r="K21" s="168">
        <v>46</v>
      </c>
      <c r="L21" s="168">
        <v>48</v>
      </c>
      <c r="M21" s="168">
        <v>50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180</v>
      </c>
      <c r="I22" s="238"/>
      <c r="J22" s="188">
        <v>1</v>
      </c>
      <c r="K22" s="188">
        <v>2</v>
      </c>
      <c r="L22" s="188">
        <v>2</v>
      </c>
      <c r="M22" s="188">
        <v>2</v>
      </c>
      <c r="N22" s="188"/>
      <c r="O22" s="240">
        <f>SUM(J22:N22)</f>
        <v>7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199</v>
      </c>
      <c r="I23" s="241"/>
      <c r="J23" s="168">
        <v>1</v>
      </c>
      <c r="K23" s="168">
        <v>2</v>
      </c>
      <c r="L23" s="242">
        <v>2</v>
      </c>
      <c r="M23" s="188">
        <v>0</v>
      </c>
      <c r="N23" s="188"/>
      <c r="O23" s="242">
        <f>SUM(J23:N23)</f>
        <v>5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7.2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6.2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198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212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44</v>
      </c>
      <c r="I29" s="200">
        <v>46</v>
      </c>
      <c r="J29" s="200">
        <v>48</v>
      </c>
      <c r="K29" s="200">
        <v>50</v>
      </c>
      <c r="L29" s="200"/>
      <c r="M29" s="200"/>
      <c r="N29" s="201"/>
      <c r="O29" s="203"/>
      <c r="P29" s="203"/>
      <c r="Q29" s="203"/>
      <c r="R29" s="292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30" customHeight="1">
      <c r="A30" s="809" t="s">
        <v>197</v>
      </c>
      <c r="B30" s="812">
        <v>88949</v>
      </c>
      <c r="C30" s="810">
        <v>1</v>
      </c>
      <c r="D30" s="805" t="s">
        <v>77</v>
      </c>
      <c r="E30" s="805"/>
      <c r="F30" s="805"/>
      <c r="G30" s="200" t="s">
        <v>180</v>
      </c>
      <c r="H30" s="202">
        <v>1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1481</v>
      </c>
      <c r="T30" s="822"/>
      <c r="U30" s="818">
        <v>1604</v>
      </c>
      <c r="V30" s="805">
        <v>124</v>
      </c>
      <c r="W30" s="805">
        <f>V30*R30</f>
        <v>1488</v>
      </c>
      <c r="X30" s="820">
        <f>V30*J25</f>
        <v>768.80000000000007</v>
      </c>
      <c r="Y30" s="820">
        <f>V30*J24</f>
        <v>892.80000000000007</v>
      </c>
    </row>
    <row r="31" spans="1:25" s="197" customFormat="1" ht="30" customHeight="1">
      <c r="A31" s="809"/>
      <c r="B31" s="812"/>
      <c r="C31" s="821"/>
      <c r="D31" s="805"/>
      <c r="E31" s="805"/>
      <c r="F31" s="805"/>
      <c r="G31" s="200" t="s">
        <v>199</v>
      </c>
      <c r="H31" s="200">
        <v>1</v>
      </c>
      <c r="I31" s="200">
        <v>2</v>
      </c>
      <c r="J31" s="203">
        <v>2</v>
      </c>
      <c r="K31" s="200">
        <v>0</v>
      </c>
      <c r="L31" s="210"/>
      <c r="M31" s="210"/>
      <c r="N31" s="202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s="197" customFormat="1" ht="30" customHeight="1">
      <c r="A32" s="809"/>
      <c r="B32" s="812"/>
      <c r="C32" s="821"/>
      <c r="D32" s="805" t="s">
        <v>56</v>
      </c>
      <c r="E32" s="805"/>
      <c r="F32" s="805"/>
      <c r="G32" s="200" t="s">
        <v>180</v>
      </c>
      <c r="H32" s="202">
        <v>1</v>
      </c>
      <c r="I32" s="202">
        <v>2</v>
      </c>
      <c r="J32" s="202">
        <v>2</v>
      </c>
      <c r="K32" s="202">
        <v>2</v>
      </c>
      <c r="L32" s="208"/>
      <c r="M32" s="208"/>
      <c r="N32" s="202"/>
      <c r="O32" s="200"/>
      <c r="P32" s="200"/>
      <c r="Q32" s="200"/>
      <c r="R32" s="810">
        <f>H32+I32+J32+K32+H33+I33+J33+K33</f>
        <v>12</v>
      </c>
      <c r="S32" s="805">
        <v>1605</v>
      </c>
      <c r="T32" s="822"/>
      <c r="U32" s="818">
        <v>2032</v>
      </c>
      <c r="V32" s="805">
        <v>428</v>
      </c>
      <c r="W32" s="805">
        <f>V32*R32</f>
        <v>5136</v>
      </c>
      <c r="X32" s="820">
        <f>V32*J25</f>
        <v>2653.6</v>
      </c>
      <c r="Y32" s="820">
        <f>V32*J24</f>
        <v>3081.6</v>
      </c>
    </row>
    <row r="33" spans="1:25" s="197" customFormat="1" ht="30" customHeight="1">
      <c r="A33" s="809"/>
      <c r="B33" s="812"/>
      <c r="C33" s="811"/>
      <c r="D33" s="805"/>
      <c r="E33" s="805"/>
      <c r="F33" s="805"/>
      <c r="G33" s="200" t="s">
        <v>199</v>
      </c>
      <c r="H33" s="200">
        <v>1</v>
      </c>
      <c r="I33" s="200">
        <v>2</v>
      </c>
      <c r="J33" s="203">
        <v>2</v>
      </c>
      <c r="K33" s="200">
        <v>0</v>
      </c>
      <c r="L33" s="210"/>
      <c r="M33" s="210"/>
      <c r="N33" s="202"/>
      <c r="O33" s="200"/>
      <c r="P33" s="200"/>
      <c r="Q33" s="200"/>
      <c r="R33" s="821"/>
      <c r="S33" s="805"/>
      <c r="T33" s="822"/>
      <c r="U33" s="818"/>
      <c r="V33" s="805"/>
      <c r="W33" s="805"/>
      <c r="X33" s="820"/>
      <c r="Y33" s="820"/>
    </row>
    <row r="34" spans="1:25" s="197" customFormat="1" ht="30" customHeight="1">
      <c r="A34" s="809"/>
      <c r="B34" s="812"/>
      <c r="C34" s="810">
        <v>4</v>
      </c>
      <c r="D34" s="805" t="s">
        <v>59</v>
      </c>
      <c r="E34" s="810"/>
      <c r="F34" s="810"/>
      <c r="G34" s="200" t="s">
        <v>180</v>
      </c>
      <c r="H34" s="202">
        <v>1</v>
      </c>
      <c r="I34" s="202">
        <v>2</v>
      </c>
      <c r="J34" s="202">
        <v>2</v>
      </c>
      <c r="K34" s="202">
        <v>2</v>
      </c>
      <c r="L34" s="210"/>
      <c r="M34" s="210"/>
      <c r="N34" s="202"/>
      <c r="O34" s="200"/>
      <c r="P34" s="200"/>
      <c r="Q34" s="200"/>
      <c r="R34" s="810">
        <f>H34+I34+J34+K34+H35+I35+J35+K35</f>
        <v>12</v>
      </c>
      <c r="S34" s="810">
        <v>2033</v>
      </c>
      <c r="T34" s="824"/>
      <c r="U34" s="826">
        <v>2418</v>
      </c>
      <c r="V34" s="810">
        <v>386</v>
      </c>
      <c r="W34" s="805">
        <f>V34*R34</f>
        <v>4632</v>
      </c>
      <c r="X34" s="820">
        <f>V34*J25</f>
        <v>2393.2000000000003</v>
      </c>
      <c r="Y34" s="820">
        <f>V34*J24</f>
        <v>2779.2000000000003</v>
      </c>
    </row>
    <row r="35" spans="1:25" s="197" customFormat="1" ht="30" customHeight="1">
      <c r="A35" s="809"/>
      <c r="B35" s="812"/>
      <c r="C35" s="821"/>
      <c r="D35" s="805"/>
      <c r="E35" s="811"/>
      <c r="F35" s="811"/>
      <c r="G35" s="200" t="s">
        <v>199</v>
      </c>
      <c r="H35" s="200">
        <v>1</v>
      </c>
      <c r="I35" s="200">
        <v>2</v>
      </c>
      <c r="J35" s="203">
        <v>2</v>
      </c>
      <c r="K35" s="200">
        <v>0</v>
      </c>
      <c r="L35" s="210"/>
      <c r="M35" s="210"/>
      <c r="N35" s="202"/>
      <c r="O35" s="200"/>
      <c r="P35" s="200"/>
      <c r="Q35" s="200"/>
      <c r="R35" s="821"/>
      <c r="S35" s="811"/>
      <c r="T35" s="825"/>
      <c r="U35" s="817"/>
      <c r="V35" s="811"/>
      <c r="W35" s="805"/>
      <c r="X35" s="820"/>
      <c r="Y35" s="820"/>
    </row>
    <row r="36" spans="1:25" s="197" customFormat="1" ht="30" customHeight="1">
      <c r="A36" s="809"/>
      <c r="B36" s="812"/>
      <c r="C36" s="821"/>
      <c r="D36" s="810" t="s">
        <v>201</v>
      </c>
      <c r="E36" s="810"/>
      <c r="F36" s="810"/>
      <c r="G36" s="200" t="s">
        <v>180</v>
      </c>
      <c r="H36" s="202">
        <v>1</v>
      </c>
      <c r="I36" s="202">
        <v>2</v>
      </c>
      <c r="J36" s="202">
        <v>2</v>
      </c>
      <c r="K36" s="202">
        <v>2</v>
      </c>
      <c r="L36" s="210"/>
      <c r="M36" s="210"/>
      <c r="N36" s="202"/>
      <c r="O36" s="200"/>
      <c r="P36" s="200"/>
      <c r="Q36" s="200"/>
      <c r="R36" s="810">
        <f>H36+I36+J36+K36+H37+I37+J37+K37</f>
        <v>12</v>
      </c>
      <c r="S36" s="810">
        <v>2419</v>
      </c>
      <c r="T36" s="824"/>
      <c r="U36" s="826">
        <v>2452</v>
      </c>
      <c r="V36" s="810">
        <v>34</v>
      </c>
      <c r="W36" s="805">
        <f>V36*R36</f>
        <v>408</v>
      </c>
      <c r="X36" s="820">
        <f>V36*J25</f>
        <v>210.8</v>
      </c>
      <c r="Y36" s="820">
        <f>V36*J24</f>
        <v>244.8</v>
      </c>
    </row>
    <row r="37" spans="1:25" s="197" customFormat="1" ht="30" customHeight="1">
      <c r="A37" s="809"/>
      <c r="B37" s="812"/>
      <c r="C37" s="811"/>
      <c r="D37" s="811"/>
      <c r="E37" s="811"/>
      <c r="F37" s="811"/>
      <c r="G37" s="200" t="s">
        <v>199</v>
      </c>
      <c r="H37" s="200">
        <v>1</v>
      </c>
      <c r="I37" s="200">
        <v>2</v>
      </c>
      <c r="J37" s="203">
        <v>2</v>
      </c>
      <c r="K37" s="200">
        <v>0</v>
      </c>
      <c r="L37" s="210"/>
      <c r="M37" s="210"/>
      <c r="N37" s="202"/>
      <c r="O37" s="200"/>
      <c r="P37" s="200"/>
      <c r="Q37" s="200"/>
      <c r="R37" s="821"/>
      <c r="S37" s="811"/>
      <c r="T37" s="825"/>
      <c r="U37" s="817"/>
      <c r="V37" s="811"/>
      <c r="W37" s="805"/>
      <c r="X37" s="820"/>
      <c r="Y37" s="820"/>
    </row>
    <row r="38" spans="1:25" s="197" customFormat="1" ht="30" customHeight="1">
      <c r="A38" s="809"/>
      <c r="B38" s="812"/>
      <c r="C38" s="805">
        <v>7</v>
      </c>
      <c r="D38" s="805" t="s">
        <v>78</v>
      </c>
      <c r="E38" s="810"/>
      <c r="F38" s="810"/>
      <c r="G38" s="200" t="s">
        <v>180</v>
      </c>
      <c r="H38" s="202">
        <v>1</v>
      </c>
      <c r="I38" s="202">
        <v>2</v>
      </c>
      <c r="J38" s="202">
        <v>2</v>
      </c>
      <c r="K38" s="202">
        <v>2</v>
      </c>
      <c r="L38" s="210"/>
      <c r="M38" s="210"/>
      <c r="N38" s="202"/>
      <c r="O38" s="200"/>
      <c r="P38" s="200"/>
      <c r="Q38" s="200"/>
      <c r="R38" s="810">
        <f>H38+I38+J38+K38+H39+I39+J39+K39</f>
        <v>12</v>
      </c>
      <c r="S38" s="810">
        <v>2453</v>
      </c>
      <c r="T38" s="824"/>
      <c r="U38" s="826">
        <v>2710</v>
      </c>
      <c r="V38" s="810">
        <v>258</v>
      </c>
      <c r="W38" s="805">
        <f>V38*R38</f>
        <v>3096</v>
      </c>
      <c r="X38" s="820">
        <f>V38*J25</f>
        <v>1599.6000000000001</v>
      </c>
      <c r="Y38" s="820">
        <f>V38*J24</f>
        <v>1857.6000000000001</v>
      </c>
    </row>
    <row r="39" spans="1:25" s="197" customFormat="1" ht="30" customHeight="1">
      <c r="A39" s="809"/>
      <c r="B39" s="812"/>
      <c r="C39" s="805"/>
      <c r="D39" s="805"/>
      <c r="E39" s="811"/>
      <c r="F39" s="811"/>
      <c r="G39" s="200" t="s">
        <v>199</v>
      </c>
      <c r="H39" s="200">
        <v>1</v>
      </c>
      <c r="I39" s="200">
        <v>2</v>
      </c>
      <c r="J39" s="203">
        <v>2</v>
      </c>
      <c r="K39" s="200">
        <v>0</v>
      </c>
      <c r="L39" s="210"/>
      <c r="M39" s="210"/>
      <c r="N39" s="200"/>
      <c r="O39" s="200"/>
      <c r="P39" s="200"/>
      <c r="Q39" s="200"/>
      <c r="R39" s="821"/>
      <c r="S39" s="811"/>
      <c r="T39" s="825"/>
      <c r="U39" s="817"/>
      <c r="V39" s="811"/>
      <c r="W39" s="805"/>
      <c r="X39" s="820"/>
      <c r="Y39" s="820"/>
    </row>
    <row r="40" spans="1:25" ht="24.95" customHeight="1">
      <c r="A40" s="272"/>
      <c r="B40" s="273"/>
      <c r="C40" s="164"/>
      <c r="D40" s="164"/>
      <c r="E40" s="164"/>
      <c r="F40" s="164"/>
      <c r="G40" s="164"/>
      <c r="H40" s="169"/>
      <c r="I40" s="169"/>
      <c r="J40" s="263"/>
      <c r="K40" s="169"/>
      <c r="L40" s="191"/>
      <c r="M40" s="191"/>
      <c r="N40" s="164"/>
      <c r="O40" s="164"/>
      <c r="P40" s="274"/>
      <c r="Q40" s="274"/>
      <c r="R40" s="274"/>
      <c r="S40" s="164"/>
      <c r="T40" s="165"/>
      <c r="U40" s="275"/>
      <c r="V40" s="164">
        <f>SUM(V30:V39)</f>
        <v>1230</v>
      </c>
      <c r="W40" s="164">
        <f>SUM(W30:W39)</f>
        <v>14760</v>
      </c>
      <c r="X40" s="276">
        <f>SUM(X30:X39)</f>
        <v>7626.0000000000009</v>
      </c>
      <c r="Y40" s="276">
        <f>SUM(Y30:Y39)</f>
        <v>8856</v>
      </c>
    </row>
    <row r="41" spans="1:25">
      <c r="G41" s="138"/>
      <c r="P41" s="771" t="s">
        <v>149</v>
      </c>
      <c r="Q41" s="771"/>
      <c r="R41" s="771"/>
    </row>
    <row r="42" spans="1:25" ht="24">
      <c r="A42" s="138"/>
      <c r="B42" s="139"/>
      <c r="C42" s="138"/>
      <c r="D42" s="138"/>
      <c r="E42" s="61"/>
      <c r="F42" s="61"/>
      <c r="G42" s="77"/>
      <c r="H42" s="784" t="s">
        <v>82</v>
      </c>
      <c r="I42" s="785"/>
      <c r="J42" s="786"/>
      <c r="K42" s="72"/>
      <c r="L42" s="72"/>
      <c r="M42" s="72"/>
      <c r="N42" s="787" t="s">
        <v>141</v>
      </c>
      <c r="O42" s="72" t="s">
        <v>189</v>
      </c>
      <c r="P42" s="135" t="s">
        <v>180</v>
      </c>
      <c r="Q42" s="261" t="s">
        <v>199</v>
      </c>
      <c r="R42" s="264" t="s">
        <v>83</v>
      </c>
      <c r="S42" s="265" t="s">
        <v>183</v>
      </c>
      <c r="T42" s="819" t="s">
        <v>184</v>
      </c>
      <c r="U42" s="819"/>
    </row>
    <row r="43" spans="1:25" s="197" customFormat="1" ht="24.95" customHeight="1">
      <c r="A43" s="214" t="s">
        <v>42</v>
      </c>
      <c r="B43" s="214"/>
      <c r="C43" s="216">
        <f>W40</f>
        <v>14760</v>
      </c>
      <c r="D43" s="214" t="s">
        <v>15</v>
      </c>
      <c r="E43" s="285"/>
      <c r="F43" s="286"/>
      <c r="G43" s="286"/>
      <c r="H43" s="200">
        <v>44</v>
      </c>
      <c r="I43" s="200">
        <v>46</v>
      </c>
      <c r="J43" s="200">
        <v>48</v>
      </c>
      <c r="K43" s="200">
        <v>50</v>
      </c>
      <c r="L43" s="200"/>
      <c r="M43" s="200"/>
      <c r="N43" s="788"/>
      <c r="O43" s="210" t="s">
        <v>121</v>
      </c>
      <c r="P43" s="200"/>
      <c r="Q43" s="282"/>
      <c r="R43" s="282"/>
      <c r="S43" s="287"/>
      <c r="T43" s="804"/>
      <c r="U43" s="804"/>
    </row>
    <row r="44" spans="1:25" s="197" customFormat="1" ht="24.95" customHeight="1">
      <c r="A44" s="214"/>
      <c r="B44" s="214"/>
      <c r="C44" s="216"/>
      <c r="D44" s="214"/>
      <c r="E44" s="803">
        <v>1</v>
      </c>
      <c r="F44" s="807" t="s">
        <v>56</v>
      </c>
      <c r="G44" s="210" t="s">
        <v>180</v>
      </c>
      <c r="H44" s="210">
        <v>875</v>
      </c>
      <c r="I44" s="210">
        <v>1750</v>
      </c>
      <c r="J44" s="210">
        <v>1750</v>
      </c>
      <c r="K44" s="210">
        <v>1750</v>
      </c>
      <c r="L44" s="210"/>
      <c r="M44" s="210"/>
      <c r="N44" s="211">
        <f>H44+I44+J44+K44</f>
        <v>6125</v>
      </c>
      <c r="O44" s="803">
        <f>N44+N45+N46+N47</f>
        <v>14820</v>
      </c>
      <c r="P44" s="805">
        <v>3864</v>
      </c>
      <c r="Q44" s="804">
        <v>2760</v>
      </c>
      <c r="R44" s="804">
        <f>SUM(P44:Q44)</f>
        <v>6624</v>
      </c>
      <c r="S44" s="804">
        <v>552</v>
      </c>
      <c r="T44" s="804">
        <v>8196</v>
      </c>
      <c r="U44" s="804"/>
    </row>
    <row r="45" spans="1:25" s="197" customFormat="1" ht="24.95" customHeight="1">
      <c r="A45" s="214"/>
      <c r="B45" s="214"/>
      <c r="C45" s="216"/>
      <c r="D45" s="214"/>
      <c r="E45" s="803"/>
      <c r="F45" s="808"/>
      <c r="G45" s="289" t="s">
        <v>199</v>
      </c>
      <c r="H45" s="210">
        <v>875</v>
      </c>
      <c r="I45" s="210">
        <v>1750</v>
      </c>
      <c r="J45" s="210">
        <v>1750</v>
      </c>
      <c r="K45" s="210">
        <v>0</v>
      </c>
      <c r="L45" s="210"/>
      <c r="M45" s="210"/>
      <c r="N45" s="211">
        <f>H45+I45+J45+K45</f>
        <v>4375</v>
      </c>
      <c r="O45" s="803"/>
      <c r="P45" s="805"/>
      <c r="Q45" s="804"/>
      <c r="R45" s="804"/>
      <c r="S45" s="804"/>
      <c r="T45" s="804"/>
      <c r="U45" s="804"/>
    </row>
    <row r="46" spans="1:25" s="197" customFormat="1" ht="24.95" customHeight="1">
      <c r="A46" s="214"/>
      <c r="B46" s="214"/>
      <c r="C46" s="216"/>
      <c r="D46" s="214"/>
      <c r="E46" s="803"/>
      <c r="F46" s="807" t="s">
        <v>77</v>
      </c>
      <c r="G46" s="210" t="s">
        <v>180</v>
      </c>
      <c r="H46" s="210">
        <v>360</v>
      </c>
      <c r="I46" s="210">
        <v>720</v>
      </c>
      <c r="J46" s="210">
        <v>720</v>
      </c>
      <c r="K46" s="210">
        <v>720</v>
      </c>
      <c r="L46" s="210"/>
      <c r="M46" s="210"/>
      <c r="N46" s="211">
        <f>H46+I46+J46+K46</f>
        <v>2520</v>
      </c>
      <c r="O46" s="803"/>
      <c r="P46" s="805"/>
      <c r="Q46" s="804"/>
      <c r="R46" s="804"/>
      <c r="S46" s="804"/>
      <c r="T46" s="804"/>
      <c r="U46" s="804"/>
    </row>
    <row r="47" spans="1:25" s="197" customFormat="1" ht="24.95" customHeight="1">
      <c r="A47" s="214"/>
      <c r="B47" s="214"/>
      <c r="C47" s="216"/>
      <c r="D47" s="214"/>
      <c r="E47" s="803"/>
      <c r="F47" s="808"/>
      <c r="G47" s="289" t="s">
        <v>199</v>
      </c>
      <c r="H47" s="210">
        <v>360</v>
      </c>
      <c r="I47" s="210">
        <v>720</v>
      </c>
      <c r="J47" s="210">
        <v>720</v>
      </c>
      <c r="K47" s="210">
        <v>0</v>
      </c>
      <c r="L47" s="210"/>
      <c r="M47" s="210"/>
      <c r="N47" s="211">
        <f>H47+I47+J47+K47</f>
        <v>1800</v>
      </c>
      <c r="O47" s="803"/>
      <c r="P47" s="805"/>
      <c r="Q47" s="804"/>
      <c r="R47" s="804"/>
      <c r="S47" s="804"/>
      <c r="T47" s="804"/>
      <c r="U47" s="804"/>
    </row>
    <row r="48" spans="1:25" s="197" customFormat="1" ht="24.95" customHeight="1">
      <c r="A48" s="176" t="s">
        <v>21</v>
      </c>
      <c r="B48" s="176"/>
      <c r="C48" s="290">
        <f>X40</f>
        <v>7626.0000000000009</v>
      </c>
      <c r="D48" s="214" t="s">
        <v>22</v>
      </c>
      <c r="E48" s="803">
        <v>3</v>
      </c>
      <c r="F48" s="807" t="s">
        <v>85</v>
      </c>
      <c r="G48" s="210" t="s">
        <v>180</v>
      </c>
      <c r="H48" s="210">
        <v>117</v>
      </c>
      <c r="I48" s="210">
        <v>234</v>
      </c>
      <c r="J48" s="210">
        <v>234</v>
      </c>
      <c r="K48" s="210">
        <v>234</v>
      </c>
      <c r="L48" s="210"/>
      <c r="M48" s="210"/>
      <c r="N48" s="211">
        <f>H48+I48+J48+K48</f>
        <v>819</v>
      </c>
      <c r="O48" s="803">
        <f>N48+N49</f>
        <v>1404</v>
      </c>
      <c r="P48" s="805"/>
      <c r="Q48" s="804"/>
      <c r="R48" s="804"/>
      <c r="S48" s="804"/>
      <c r="T48" s="804">
        <v>1404</v>
      </c>
      <c r="U48" s="804"/>
    </row>
    <row r="49" spans="1:21" s="197" customFormat="1" ht="24.95" customHeight="1">
      <c r="A49" s="176" t="s">
        <v>23</v>
      </c>
      <c r="B49" s="176"/>
      <c r="C49" s="291">
        <f>Y40</f>
        <v>8856</v>
      </c>
      <c r="D49" s="214" t="s">
        <v>22</v>
      </c>
      <c r="E49" s="803"/>
      <c r="F49" s="808"/>
      <c r="G49" s="289" t="s">
        <v>199</v>
      </c>
      <c r="H49" s="210">
        <v>117</v>
      </c>
      <c r="I49" s="210">
        <v>234</v>
      </c>
      <c r="J49" s="210">
        <v>234</v>
      </c>
      <c r="K49" s="210">
        <v>0</v>
      </c>
      <c r="L49" s="210"/>
      <c r="M49" s="210"/>
      <c r="N49" s="211">
        <f>SUM(H49:M49)</f>
        <v>585</v>
      </c>
      <c r="O49" s="803"/>
      <c r="P49" s="805"/>
      <c r="Q49" s="804"/>
      <c r="R49" s="804"/>
      <c r="S49" s="804"/>
      <c r="T49" s="804"/>
      <c r="U49" s="804"/>
    </row>
    <row r="50" spans="1:21" s="197" customFormat="1" ht="24.95" customHeight="1">
      <c r="A50" s="176" t="s">
        <v>43</v>
      </c>
      <c r="B50" s="176"/>
      <c r="C50" s="217">
        <v>33.450000000000003</v>
      </c>
      <c r="D50" s="214" t="s">
        <v>45</v>
      </c>
      <c r="E50" s="803">
        <v>4</v>
      </c>
      <c r="F50" s="807" t="s">
        <v>59</v>
      </c>
      <c r="G50" s="210" t="s">
        <v>180</v>
      </c>
      <c r="H50" s="210">
        <v>1430</v>
      </c>
      <c r="I50" s="210">
        <v>2860</v>
      </c>
      <c r="J50" s="210">
        <v>2860</v>
      </c>
      <c r="K50" s="210">
        <v>2860</v>
      </c>
      <c r="L50" s="210"/>
      <c r="M50" s="210"/>
      <c r="N50" s="211">
        <f t="shared" ref="N50:N59" si="0">H50+I50+J50+K50</f>
        <v>10010</v>
      </c>
      <c r="O50" s="803">
        <f>N50+N51+N52+N53+N54+N55</f>
        <v>28728</v>
      </c>
      <c r="P50" s="805">
        <v>2940</v>
      </c>
      <c r="Q50" s="804">
        <v>2100</v>
      </c>
      <c r="R50" s="804">
        <f>SUM(P50:Q50)</f>
        <v>5040</v>
      </c>
      <c r="S50" s="804">
        <v>420</v>
      </c>
      <c r="T50" s="804">
        <v>4800</v>
      </c>
      <c r="U50" s="804"/>
    </row>
    <row r="51" spans="1:21" s="197" customFormat="1" ht="24.95" customHeight="1">
      <c r="A51" s="214"/>
      <c r="B51" s="214"/>
      <c r="C51" s="217"/>
      <c r="D51" s="217"/>
      <c r="E51" s="803"/>
      <c r="F51" s="808"/>
      <c r="G51" s="289" t="s">
        <v>199</v>
      </c>
      <c r="H51" s="210">
        <v>1430</v>
      </c>
      <c r="I51" s="210">
        <v>2860</v>
      </c>
      <c r="J51" s="210">
        <v>2860</v>
      </c>
      <c r="K51" s="210">
        <v>0</v>
      </c>
      <c r="L51" s="210"/>
      <c r="M51" s="210"/>
      <c r="N51" s="211">
        <f t="shared" si="0"/>
        <v>7150</v>
      </c>
      <c r="O51" s="803"/>
      <c r="P51" s="805"/>
      <c r="Q51" s="804"/>
      <c r="R51" s="804"/>
      <c r="S51" s="804"/>
      <c r="T51" s="804"/>
      <c r="U51" s="804"/>
    </row>
    <row r="52" spans="1:21" s="197" customFormat="1" ht="24.95" customHeight="1">
      <c r="A52" s="214"/>
      <c r="B52" s="214"/>
      <c r="C52" s="217"/>
      <c r="D52" s="217"/>
      <c r="E52" s="803"/>
      <c r="F52" s="807" t="s">
        <v>159</v>
      </c>
      <c r="G52" s="210" t="s">
        <v>180</v>
      </c>
      <c r="H52" s="210">
        <v>590</v>
      </c>
      <c r="I52" s="210">
        <v>1180</v>
      </c>
      <c r="J52" s="210">
        <v>1180</v>
      </c>
      <c r="K52" s="210">
        <v>1180</v>
      </c>
      <c r="L52" s="210"/>
      <c r="M52" s="210"/>
      <c r="N52" s="211">
        <f t="shared" si="0"/>
        <v>4130</v>
      </c>
      <c r="O52" s="803"/>
      <c r="P52" s="805"/>
      <c r="Q52" s="804"/>
      <c r="R52" s="804"/>
      <c r="S52" s="804"/>
      <c r="T52" s="804"/>
      <c r="U52" s="804"/>
    </row>
    <row r="53" spans="1:21" s="197" customFormat="1" ht="24.95" customHeight="1">
      <c r="A53" s="214"/>
      <c r="B53" s="214"/>
      <c r="C53" s="217"/>
      <c r="D53" s="217"/>
      <c r="E53" s="803"/>
      <c r="F53" s="808"/>
      <c r="G53" s="289" t="s">
        <v>199</v>
      </c>
      <c r="H53" s="210">
        <v>590</v>
      </c>
      <c r="I53" s="210">
        <v>1180</v>
      </c>
      <c r="J53" s="210">
        <v>1180</v>
      </c>
      <c r="K53" s="210">
        <v>0</v>
      </c>
      <c r="L53" s="210"/>
      <c r="M53" s="210"/>
      <c r="N53" s="211">
        <f t="shared" si="0"/>
        <v>2950</v>
      </c>
      <c r="O53" s="803"/>
      <c r="P53" s="805"/>
      <c r="Q53" s="804"/>
      <c r="R53" s="804"/>
      <c r="S53" s="804"/>
      <c r="T53" s="804"/>
      <c r="U53" s="804"/>
    </row>
    <row r="54" spans="1:21" s="197" customFormat="1" ht="24.95" customHeight="1">
      <c r="A54" s="214"/>
      <c r="B54" s="214"/>
      <c r="C54" s="217"/>
      <c r="D54" s="217"/>
      <c r="E54" s="803"/>
      <c r="F54" s="807" t="s">
        <v>160</v>
      </c>
      <c r="G54" s="210" t="s">
        <v>180</v>
      </c>
      <c r="H54" s="210">
        <v>374</v>
      </c>
      <c r="I54" s="210">
        <v>748</v>
      </c>
      <c r="J54" s="210">
        <v>748</v>
      </c>
      <c r="K54" s="210">
        <v>748</v>
      </c>
      <c r="L54" s="210"/>
      <c r="M54" s="210"/>
      <c r="N54" s="211">
        <f t="shared" si="0"/>
        <v>2618</v>
      </c>
      <c r="O54" s="803"/>
      <c r="P54" s="805"/>
      <c r="Q54" s="804"/>
      <c r="R54" s="804"/>
      <c r="S54" s="804"/>
      <c r="T54" s="804"/>
      <c r="U54" s="804"/>
    </row>
    <row r="55" spans="1:21" s="197" customFormat="1" ht="24.95" customHeight="1">
      <c r="A55" s="214"/>
      <c r="B55" s="214"/>
      <c r="C55" s="217"/>
      <c r="D55" s="217"/>
      <c r="E55" s="803"/>
      <c r="F55" s="808"/>
      <c r="G55" s="289" t="s">
        <v>199</v>
      </c>
      <c r="H55" s="210">
        <v>374</v>
      </c>
      <c r="I55" s="210">
        <v>748</v>
      </c>
      <c r="J55" s="210">
        <v>748</v>
      </c>
      <c r="K55" s="210">
        <v>0</v>
      </c>
      <c r="L55" s="210"/>
      <c r="M55" s="210"/>
      <c r="N55" s="211">
        <f t="shared" si="0"/>
        <v>1870</v>
      </c>
      <c r="O55" s="803"/>
      <c r="P55" s="805"/>
      <c r="Q55" s="804"/>
      <c r="R55" s="804"/>
      <c r="S55" s="804"/>
      <c r="T55" s="804"/>
      <c r="U55" s="804"/>
    </row>
    <row r="56" spans="1:21" s="197" customFormat="1" ht="24.95" customHeight="1">
      <c r="A56" s="214"/>
      <c r="B56" s="214"/>
      <c r="C56" s="217"/>
      <c r="D56" s="217"/>
      <c r="E56" s="803">
        <v>7</v>
      </c>
      <c r="F56" s="807" t="s">
        <v>78</v>
      </c>
      <c r="G56" s="210" t="s">
        <v>180</v>
      </c>
      <c r="H56" s="210">
        <v>496</v>
      </c>
      <c r="I56" s="210">
        <v>992</v>
      </c>
      <c r="J56" s="210">
        <v>992</v>
      </c>
      <c r="K56" s="210">
        <v>992</v>
      </c>
      <c r="L56" s="210"/>
      <c r="M56" s="210"/>
      <c r="N56" s="211">
        <f t="shared" si="0"/>
        <v>3472</v>
      </c>
      <c r="O56" s="803">
        <f>N56+N57+N58+N59</f>
        <v>11892</v>
      </c>
      <c r="P56" s="805">
        <v>1806</v>
      </c>
      <c r="Q56" s="806">
        <v>1290</v>
      </c>
      <c r="R56" s="806">
        <f>SUM(P56:Q56)</f>
        <v>3096</v>
      </c>
      <c r="S56" s="804">
        <v>258</v>
      </c>
      <c r="T56" s="804">
        <v>3360</v>
      </c>
      <c r="U56" s="804"/>
    </row>
    <row r="57" spans="1:21" s="197" customFormat="1" ht="24.95" customHeight="1">
      <c r="A57" s="214"/>
      <c r="B57" s="214"/>
      <c r="C57" s="217"/>
      <c r="D57" s="217"/>
      <c r="E57" s="803"/>
      <c r="F57" s="808"/>
      <c r="G57" s="289" t="s">
        <v>199</v>
      </c>
      <c r="H57" s="210">
        <v>496</v>
      </c>
      <c r="I57" s="210">
        <v>992</v>
      </c>
      <c r="J57" s="210">
        <v>992</v>
      </c>
      <c r="K57" s="210">
        <v>0</v>
      </c>
      <c r="L57" s="210"/>
      <c r="M57" s="210"/>
      <c r="N57" s="211">
        <f t="shared" si="0"/>
        <v>2480</v>
      </c>
      <c r="O57" s="803"/>
      <c r="P57" s="805"/>
      <c r="Q57" s="806"/>
      <c r="R57" s="806"/>
      <c r="S57" s="804"/>
      <c r="T57" s="804"/>
      <c r="U57" s="804"/>
    </row>
    <row r="58" spans="1:21" s="197" customFormat="1" ht="24.95" customHeight="1">
      <c r="A58" s="214"/>
      <c r="B58" s="214"/>
      <c r="C58" s="217"/>
      <c r="D58" s="217"/>
      <c r="E58" s="803"/>
      <c r="F58" s="807" t="s">
        <v>202</v>
      </c>
      <c r="G58" s="210" t="s">
        <v>180</v>
      </c>
      <c r="H58" s="210">
        <v>495</v>
      </c>
      <c r="I58" s="210">
        <v>990</v>
      </c>
      <c r="J58" s="210">
        <v>990</v>
      </c>
      <c r="K58" s="210">
        <v>990</v>
      </c>
      <c r="L58" s="210"/>
      <c r="M58" s="210"/>
      <c r="N58" s="211">
        <f t="shared" si="0"/>
        <v>3465</v>
      </c>
      <c r="O58" s="803"/>
      <c r="P58" s="805"/>
      <c r="Q58" s="806"/>
      <c r="R58" s="806"/>
      <c r="S58" s="804"/>
      <c r="T58" s="804"/>
      <c r="U58" s="804"/>
    </row>
    <row r="59" spans="1:21" s="197" customFormat="1" ht="24.95" customHeight="1">
      <c r="E59" s="803"/>
      <c r="F59" s="808"/>
      <c r="G59" s="289" t="s">
        <v>199</v>
      </c>
      <c r="H59" s="210">
        <v>495</v>
      </c>
      <c r="I59" s="210">
        <v>990</v>
      </c>
      <c r="J59" s="210">
        <v>990</v>
      </c>
      <c r="K59" s="210">
        <v>0</v>
      </c>
      <c r="L59" s="210"/>
      <c r="M59" s="210"/>
      <c r="N59" s="211">
        <f t="shared" si="0"/>
        <v>2475</v>
      </c>
      <c r="O59" s="803"/>
      <c r="P59" s="805"/>
      <c r="Q59" s="806"/>
      <c r="R59" s="806"/>
      <c r="S59" s="804"/>
      <c r="T59" s="804"/>
      <c r="U59" s="804"/>
    </row>
    <row r="60" spans="1:21" ht="14.25" customHeight="1">
      <c r="G60" s="138"/>
      <c r="O60" s="193">
        <f t="shared" ref="O60:T60" si="1">SUM(O44:O59)</f>
        <v>56844</v>
      </c>
      <c r="P60" s="193">
        <f t="shared" si="1"/>
        <v>8610</v>
      </c>
      <c r="Q60" s="193">
        <f t="shared" si="1"/>
        <v>6150</v>
      </c>
      <c r="R60" s="193">
        <f t="shared" si="1"/>
        <v>14760</v>
      </c>
      <c r="S60" s="193">
        <f t="shared" si="1"/>
        <v>1230</v>
      </c>
      <c r="T60" s="823">
        <f t="shared" si="1"/>
        <v>17760</v>
      </c>
      <c r="U60" s="823"/>
    </row>
    <row r="61" spans="1:21">
      <c r="G61" s="138"/>
    </row>
    <row r="62" spans="1:21">
      <c r="G62" s="138"/>
    </row>
    <row r="63" spans="1:21">
      <c r="G63" s="138"/>
    </row>
    <row r="64" spans="1:21">
      <c r="G64" s="138"/>
    </row>
    <row r="65" spans="7:7">
      <c r="G65" s="138"/>
    </row>
    <row r="66" spans="7:7">
      <c r="G66" s="138"/>
    </row>
    <row r="67" spans="7:7">
      <c r="G67" s="138"/>
    </row>
    <row r="68" spans="7:7">
      <c r="G68" s="138"/>
    </row>
    <row r="69" spans="7:7">
      <c r="G69" s="138"/>
    </row>
    <row r="70" spans="7:7">
      <c r="G70" s="138"/>
    </row>
    <row r="71" spans="7:7">
      <c r="G71" s="138"/>
    </row>
    <row r="72" spans="7:7">
      <c r="G72" s="138"/>
    </row>
    <row r="73" spans="7:7">
      <c r="G73" s="138"/>
    </row>
    <row r="74" spans="7:7">
      <c r="G74" s="138"/>
    </row>
    <row r="75" spans="7:7">
      <c r="G75" s="138"/>
    </row>
    <row r="76" spans="7:7">
      <c r="G76" s="138"/>
    </row>
  </sheetData>
  <mergeCells count="115">
    <mergeCell ref="T60:U60"/>
    <mergeCell ref="T48:U49"/>
    <mergeCell ref="T50:U55"/>
    <mergeCell ref="T56:U59"/>
    <mergeCell ref="T43:U43"/>
    <mergeCell ref="X38:X39"/>
    <mergeCell ref="T42:U42"/>
    <mergeCell ref="Y38:Y39"/>
    <mergeCell ref="E34:E35"/>
    <mergeCell ref="F34:F35"/>
    <mergeCell ref="E38:E39"/>
    <mergeCell ref="F38:F39"/>
    <mergeCell ref="T38:T39"/>
    <mergeCell ref="U38:U39"/>
    <mergeCell ref="V38:V39"/>
    <mergeCell ref="W38:W39"/>
    <mergeCell ref="Y36:Y37"/>
    <mergeCell ref="Y34:Y35"/>
    <mergeCell ref="W34:W35"/>
    <mergeCell ref="X34:X35"/>
    <mergeCell ref="W36:W37"/>
    <mergeCell ref="X36:X37"/>
    <mergeCell ref="H42:J42"/>
    <mergeCell ref="N42:N43"/>
    <mergeCell ref="X30:X31"/>
    <mergeCell ref="Y30:Y31"/>
    <mergeCell ref="W30:W31"/>
    <mergeCell ref="Y32:Y33"/>
    <mergeCell ref="X32:X33"/>
    <mergeCell ref="A1:Y1"/>
    <mergeCell ref="A2:Y2"/>
    <mergeCell ref="M7:N7"/>
    <mergeCell ref="M8:N8"/>
    <mergeCell ref="A3:Y3"/>
    <mergeCell ref="M6:N6"/>
    <mergeCell ref="O7:R7"/>
    <mergeCell ref="A4:W4"/>
    <mergeCell ref="M5:N5"/>
    <mergeCell ref="G28:G29"/>
    <mergeCell ref="H28:Q28"/>
    <mergeCell ref="P10:T10"/>
    <mergeCell ref="S28:U29"/>
    <mergeCell ref="W32:W33"/>
    <mergeCell ref="V30:V31"/>
    <mergeCell ref="S32:S33"/>
    <mergeCell ref="R30:R31"/>
    <mergeCell ref="T30:T31"/>
    <mergeCell ref="U30:U31"/>
    <mergeCell ref="V34:V35"/>
    <mergeCell ref="V32:V33"/>
    <mergeCell ref="R38:R39"/>
    <mergeCell ref="R36:R37"/>
    <mergeCell ref="T36:T37"/>
    <mergeCell ref="U32:U33"/>
    <mergeCell ref="T32:T33"/>
    <mergeCell ref="U34:U35"/>
    <mergeCell ref="T34:T35"/>
    <mergeCell ref="V36:V37"/>
    <mergeCell ref="S36:S37"/>
    <mergeCell ref="R34:R35"/>
    <mergeCell ref="S34:S35"/>
    <mergeCell ref="R32:R33"/>
    <mergeCell ref="S50:S55"/>
    <mergeCell ref="P56:P59"/>
    <mergeCell ref="S30:S31"/>
    <mergeCell ref="T44:U47"/>
    <mergeCell ref="U36:U37"/>
    <mergeCell ref="P41:R41"/>
    <mergeCell ref="S44:S47"/>
    <mergeCell ref="F46:F47"/>
    <mergeCell ref="P44:P47"/>
    <mergeCell ref="F36:F37"/>
    <mergeCell ref="O44:O47"/>
    <mergeCell ref="F32:F33"/>
    <mergeCell ref="F52:F53"/>
    <mergeCell ref="S56:S59"/>
    <mergeCell ref="S48:S49"/>
    <mergeCell ref="F30:F31"/>
    <mergeCell ref="S38:S39"/>
    <mergeCell ref="E56:E59"/>
    <mergeCell ref="E50:E55"/>
    <mergeCell ref="F44:F45"/>
    <mergeCell ref="F48:F49"/>
    <mergeCell ref="Q50:Q55"/>
    <mergeCell ref="R50:R55"/>
    <mergeCell ref="F50:F51"/>
    <mergeCell ref="F54:F55"/>
    <mergeCell ref="Q48:Q49"/>
    <mergeCell ref="O48:O49"/>
    <mergeCell ref="O50:O55"/>
    <mergeCell ref="P48:P49"/>
    <mergeCell ref="P50:P55"/>
    <mergeCell ref="O56:O59"/>
    <mergeCell ref="Q44:Q47"/>
    <mergeCell ref="R44:R47"/>
    <mergeCell ref="Q56:Q59"/>
    <mergeCell ref="R56:R59"/>
    <mergeCell ref="R48:R49"/>
    <mergeCell ref="F58:F59"/>
    <mergeCell ref="F56:F57"/>
    <mergeCell ref="E44:E47"/>
    <mergeCell ref="E48:E49"/>
    <mergeCell ref="A30:A39"/>
    <mergeCell ref="D30:D31"/>
    <mergeCell ref="D32:D33"/>
    <mergeCell ref="E30:E31"/>
    <mergeCell ref="D36:D37"/>
    <mergeCell ref="E36:E37"/>
    <mergeCell ref="D38:D39"/>
    <mergeCell ref="C38:C39"/>
    <mergeCell ref="B30:B39"/>
    <mergeCell ref="E32:E33"/>
    <mergeCell ref="C34:C37"/>
    <mergeCell ref="C30:C33"/>
    <mergeCell ref="D34:D35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topLeftCell="A28" zoomScaleNormal="100" workbookViewId="0">
      <selection activeCell="A5" sqref="A5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9" width="8.85546875" customWidth="1"/>
    <col min="20" max="20" width="10.42578125" customWidth="1"/>
    <col min="21" max="21" width="8.85546875" customWidth="1"/>
    <col min="22" max="22" width="10" customWidth="1"/>
    <col min="23" max="23" width="11.140625" customWidth="1"/>
    <col min="24" max="24" width="14.5703125" customWidth="1"/>
    <col min="25" max="25" width="15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222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222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207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208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38</v>
      </c>
      <c r="K21" s="168">
        <v>40</v>
      </c>
      <c r="L21" s="168">
        <v>42</v>
      </c>
      <c r="M21" s="168">
        <v>44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209</v>
      </c>
      <c r="I22" s="238"/>
      <c r="J22" s="188">
        <v>2</v>
      </c>
      <c r="K22" s="188">
        <v>2</v>
      </c>
      <c r="L22" s="188">
        <v>2</v>
      </c>
      <c r="M22" s="188">
        <v>2</v>
      </c>
      <c r="N22" s="188"/>
      <c r="O22" s="240">
        <f>SUM(J22:N22)</f>
        <v>8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210</v>
      </c>
      <c r="I23" s="241"/>
      <c r="J23" s="168">
        <v>1</v>
      </c>
      <c r="K23" s="168">
        <v>1</v>
      </c>
      <c r="L23" s="242">
        <v>2</v>
      </c>
      <c r="M23" s="188">
        <v>0</v>
      </c>
      <c r="N23" s="188"/>
      <c r="O23" s="242">
        <f>SUM(J23:N23)</f>
        <v>4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7.5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6.5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211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175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38</v>
      </c>
      <c r="I29" s="200">
        <v>40</v>
      </c>
      <c r="J29" s="200">
        <v>42</v>
      </c>
      <c r="K29" s="200">
        <v>44</v>
      </c>
      <c r="L29" s="200"/>
      <c r="M29" s="200"/>
      <c r="N29" s="201"/>
      <c r="O29" s="203"/>
      <c r="P29" s="203"/>
      <c r="Q29" s="203"/>
      <c r="R29" s="203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53.25" customHeight="1">
      <c r="A30" s="809" t="s">
        <v>215</v>
      </c>
      <c r="B30" s="812">
        <v>89508</v>
      </c>
      <c r="C30" s="805">
        <v>1</v>
      </c>
      <c r="D30" s="805" t="s">
        <v>114</v>
      </c>
      <c r="E30" s="805"/>
      <c r="F30" s="805"/>
      <c r="G30" s="200" t="s">
        <v>213</v>
      </c>
      <c r="H30" s="202">
        <v>2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6079</v>
      </c>
      <c r="T30" s="822"/>
      <c r="U30" s="818">
        <v>6728</v>
      </c>
      <c r="V30" s="805">
        <v>650</v>
      </c>
      <c r="W30" s="805">
        <f>V30*R30</f>
        <v>7800</v>
      </c>
      <c r="X30" s="820">
        <f>V30*J25</f>
        <v>4225</v>
      </c>
      <c r="Y30" s="820">
        <f>V30*J24</f>
        <v>4875</v>
      </c>
    </row>
    <row r="31" spans="1:25" s="197" customFormat="1" ht="49.5" customHeight="1">
      <c r="A31" s="809"/>
      <c r="B31" s="812"/>
      <c r="C31" s="805"/>
      <c r="D31" s="805"/>
      <c r="E31" s="805"/>
      <c r="F31" s="805"/>
      <c r="G31" s="200" t="s">
        <v>214</v>
      </c>
      <c r="H31" s="200">
        <v>1</v>
      </c>
      <c r="I31" s="200">
        <v>1</v>
      </c>
      <c r="J31" s="203">
        <v>2</v>
      </c>
      <c r="K31" s="200">
        <v>0</v>
      </c>
      <c r="L31" s="210"/>
      <c r="M31" s="210"/>
      <c r="N31" s="200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ht="22.5" customHeight="1">
      <c r="A32" s="272"/>
      <c r="B32" s="273"/>
      <c r="C32" s="164"/>
      <c r="D32" s="164"/>
      <c r="E32" s="164"/>
      <c r="F32" s="164"/>
      <c r="G32" s="164"/>
      <c r="H32" s="169"/>
      <c r="I32" s="169"/>
      <c r="J32" s="263"/>
      <c r="K32" s="169"/>
      <c r="L32" s="191"/>
      <c r="M32" s="191"/>
      <c r="N32" s="164"/>
      <c r="O32" s="164"/>
      <c r="P32" s="274"/>
      <c r="Q32" s="274"/>
      <c r="R32" s="274"/>
      <c r="S32" s="164"/>
      <c r="T32" s="165"/>
      <c r="U32" s="275"/>
      <c r="V32" s="164">
        <f>SUM(V30:V31)</f>
        <v>650</v>
      </c>
      <c r="W32" s="164">
        <f>SUM(W30:W31)</f>
        <v>7800</v>
      </c>
      <c r="X32" s="276">
        <f>SUM(X30:X31)</f>
        <v>4225</v>
      </c>
      <c r="Y32" s="276">
        <f>SUM(Y30:Y31)</f>
        <v>4875</v>
      </c>
    </row>
    <row r="33" spans="1:26" ht="24.95" customHeight="1">
      <c r="A33" s="145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60"/>
      <c r="W33" s="140"/>
      <c r="X33" s="140"/>
      <c r="Y33" s="142"/>
      <c r="Z33" s="143"/>
    </row>
    <row r="34" spans="1:26" ht="24.95" customHeight="1">
      <c r="A34" s="145"/>
      <c r="B34" s="139"/>
      <c r="C34" s="138"/>
      <c r="D34" s="138"/>
      <c r="E34" s="61"/>
      <c r="F34" s="61"/>
      <c r="G34" s="61"/>
      <c r="H34" s="61"/>
      <c r="I34" s="61"/>
      <c r="J34" s="61"/>
      <c r="K34" s="61"/>
      <c r="L34" s="61"/>
      <c r="M34" s="61"/>
      <c r="N34" s="157"/>
      <c r="O34" s="61"/>
      <c r="P34" s="138"/>
      <c r="Q34" s="138"/>
      <c r="R34" s="138"/>
      <c r="S34" s="138"/>
      <c r="T34" s="138"/>
      <c r="U34" s="145"/>
      <c r="V34" s="158"/>
      <c r="W34" s="140"/>
      <c r="X34" s="138"/>
      <c r="Y34" s="159"/>
      <c r="Z34" s="159"/>
    </row>
    <row r="35" spans="1:26">
      <c r="G35" s="138"/>
      <c r="P35" s="771" t="s">
        <v>149</v>
      </c>
      <c r="Q35" s="771"/>
      <c r="R35" s="771"/>
    </row>
    <row r="36" spans="1:26">
      <c r="A36" s="138"/>
      <c r="B36" s="139"/>
      <c r="C36" s="138"/>
      <c r="D36" s="138"/>
      <c r="E36" s="61"/>
      <c r="F36" s="61"/>
      <c r="G36" s="77"/>
      <c r="H36" s="784" t="s">
        <v>82</v>
      </c>
      <c r="I36" s="785"/>
      <c r="J36" s="786"/>
      <c r="K36" s="72"/>
      <c r="L36" s="72"/>
      <c r="M36" s="72"/>
      <c r="N36" s="787" t="s">
        <v>141</v>
      </c>
      <c r="O36" s="72" t="s">
        <v>189</v>
      </c>
      <c r="P36" s="135" t="s">
        <v>212</v>
      </c>
      <c r="Q36" s="261" t="s">
        <v>210</v>
      </c>
      <c r="R36" s="264" t="s">
        <v>83</v>
      </c>
      <c r="S36" s="265" t="s">
        <v>183</v>
      </c>
      <c r="T36" s="827" t="s">
        <v>218</v>
      </c>
      <c r="U36" s="828"/>
    </row>
    <row r="37" spans="1:26" s="197" customFormat="1" ht="24.95" customHeight="1">
      <c r="A37" s="214" t="s">
        <v>42</v>
      </c>
      <c r="B37" s="214"/>
      <c r="C37" s="216">
        <f>X34+W32</f>
        <v>7800</v>
      </c>
      <c r="D37" s="214" t="s">
        <v>15</v>
      </c>
      <c r="E37" s="285"/>
      <c r="F37" s="286"/>
      <c r="G37" s="286"/>
      <c r="H37" s="200">
        <v>38</v>
      </c>
      <c r="I37" s="200">
        <v>40</v>
      </c>
      <c r="J37" s="200">
        <v>42</v>
      </c>
      <c r="K37" s="200">
        <v>44</v>
      </c>
      <c r="L37" s="200"/>
      <c r="M37" s="200"/>
      <c r="N37" s="788"/>
      <c r="O37" s="210" t="s">
        <v>121</v>
      </c>
      <c r="P37" s="200"/>
      <c r="Q37" s="282"/>
      <c r="R37" s="282"/>
      <c r="S37" s="287"/>
      <c r="T37" s="287" t="s">
        <v>219</v>
      </c>
    </row>
    <row r="38" spans="1:26" s="197" customFormat="1" ht="24.95" customHeight="1">
      <c r="A38" s="214"/>
      <c r="B38" s="214"/>
      <c r="C38" s="216"/>
      <c r="D38" s="214"/>
      <c r="E38" s="807">
        <v>1</v>
      </c>
      <c r="F38" s="807" t="s">
        <v>114</v>
      </c>
      <c r="G38" s="210" t="s">
        <v>212</v>
      </c>
      <c r="H38" s="210">
        <v>11068</v>
      </c>
      <c r="I38" s="210">
        <v>11068</v>
      </c>
      <c r="J38" s="210">
        <v>11068</v>
      </c>
      <c r="K38" s="210">
        <v>11068</v>
      </c>
      <c r="L38" s="210"/>
      <c r="M38" s="210"/>
      <c r="N38" s="211">
        <f>H38+I38+J38+K38</f>
        <v>44272</v>
      </c>
      <c r="O38" s="807">
        <f>N38+N39+N40+N41+N42+N43</f>
        <v>74664</v>
      </c>
      <c r="P38" s="810">
        <v>5200</v>
      </c>
      <c r="Q38" s="829">
        <v>2600</v>
      </c>
      <c r="R38" s="829">
        <f>SUM(P38:Q38)</f>
        <v>7800</v>
      </c>
      <c r="S38" s="829">
        <v>650</v>
      </c>
      <c r="T38" s="804">
        <v>66864</v>
      </c>
      <c r="U38" s="832"/>
    </row>
    <row r="39" spans="1:26" s="197" customFormat="1" ht="24.95" customHeight="1">
      <c r="A39" s="214"/>
      <c r="B39" s="214"/>
      <c r="C39" s="216"/>
      <c r="D39" s="214"/>
      <c r="E39" s="833"/>
      <c r="F39" s="808"/>
      <c r="G39" s="289" t="s">
        <v>210</v>
      </c>
      <c r="H39" s="210">
        <v>5534</v>
      </c>
      <c r="I39" s="210">
        <v>5534</v>
      </c>
      <c r="J39" s="210">
        <v>11068</v>
      </c>
      <c r="K39" s="210">
        <v>0</v>
      </c>
      <c r="L39" s="210"/>
      <c r="M39" s="210"/>
      <c r="N39" s="211">
        <f>H39+I39+J39+K39</f>
        <v>22136</v>
      </c>
      <c r="O39" s="833"/>
      <c r="P39" s="821"/>
      <c r="Q39" s="830"/>
      <c r="R39" s="830"/>
      <c r="S39" s="830"/>
      <c r="T39" s="804"/>
      <c r="U39" s="832"/>
    </row>
    <row r="40" spans="1:26" s="197" customFormat="1" ht="24.95" customHeight="1">
      <c r="A40" s="214"/>
      <c r="B40" s="214"/>
      <c r="C40" s="216"/>
      <c r="D40" s="214"/>
      <c r="E40" s="833"/>
      <c r="F40" s="807" t="s">
        <v>56</v>
      </c>
      <c r="G40" s="210" t="s">
        <v>212</v>
      </c>
      <c r="H40" s="210">
        <v>1250</v>
      </c>
      <c r="I40" s="210">
        <v>1250</v>
      </c>
      <c r="J40" s="210">
        <v>1250</v>
      </c>
      <c r="K40" s="210">
        <v>1250</v>
      </c>
      <c r="L40" s="210"/>
      <c r="M40" s="210"/>
      <c r="N40" s="211">
        <f>H40+I40+J40+K40</f>
        <v>5000</v>
      </c>
      <c r="O40" s="833"/>
      <c r="P40" s="821"/>
      <c r="Q40" s="830"/>
      <c r="R40" s="830"/>
      <c r="S40" s="830"/>
      <c r="T40" s="804"/>
      <c r="U40" s="832"/>
    </row>
    <row r="41" spans="1:26" s="197" customFormat="1" ht="24.95" customHeight="1">
      <c r="A41" s="214"/>
      <c r="B41" s="214"/>
      <c r="C41" s="216"/>
      <c r="D41" s="214"/>
      <c r="E41" s="833"/>
      <c r="F41" s="808"/>
      <c r="G41" s="289" t="s">
        <v>210</v>
      </c>
      <c r="H41" s="210">
        <v>625</v>
      </c>
      <c r="I41" s="210">
        <v>625</v>
      </c>
      <c r="J41" s="210">
        <v>1250</v>
      </c>
      <c r="K41" s="210">
        <v>0</v>
      </c>
      <c r="L41" s="210"/>
      <c r="M41" s="210"/>
      <c r="N41" s="211">
        <f>H41+I41+J41+K41</f>
        <v>2500</v>
      </c>
      <c r="O41" s="833"/>
      <c r="P41" s="821"/>
      <c r="Q41" s="830"/>
      <c r="R41" s="830"/>
      <c r="S41" s="830"/>
      <c r="T41" s="804"/>
      <c r="U41" s="832"/>
    </row>
    <row r="42" spans="1:26" s="197" customFormat="1" ht="24.95" customHeight="1">
      <c r="A42" s="176" t="s">
        <v>21</v>
      </c>
      <c r="B42" s="176"/>
      <c r="C42" s="293">
        <f>X32</f>
        <v>4225</v>
      </c>
      <c r="D42" s="214" t="s">
        <v>22</v>
      </c>
      <c r="E42" s="833"/>
      <c r="F42" s="807" t="s">
        <v>117</v>
      </c>
      <c r="G42" s="210" t="s">
        <v>212</v>
      </c>
      <c r="H42" s="210">
        <v>120</v>
      </c>
      <c r="I42" s="210">
        <v>132</v>
      </c>
      <c r="J42" s="210">
        <v>132</v>
      </c>
      <c r="K42" s="210">
        <v>120</v>
      </c>
      <c r="L42" s="210"/>
      <c r="M42" s="210"/>
      <c r="N42" s="211">
        <f>H42+I42+J42+K42</f>
        <v>504</v>
      </c>
      <c r="O42" s="833"/>
      <c r="P42" s="821"/>
      <c r="Q42" s="830"/>
      <c r="R42" s="830"/>
      <c r="S42" s="830"/>
      <c r="T42" s="804"/>
      <c r="U42" s="832"/>
    </row>
    <row r="43" spans="1:26" s="197" customFormat="1" ht="24.95" customHeight="1">
      <c r="A43" s="176" t="s">
        <v>23</v>
      </c>
      <c r="B43" s="176"/>
      <c r="C43" s="291">
        <f>Y32</f>
        <v>4875</v>
      </c>
      <c r="D43" s="214" t="s">
        <v>22</v>
      </c>
      <c r="E43" s="808"/>
      <c r="F43" s="808"/>
      <c r="G43" s="289" t="s">
        <v>210</v>
      </c>
      <c r="H43" s="210">
        <v>60</v>
      </c>
      <c r="I43" s="210">
        <v>60</v>
      </c>
      <c r="J43" s="210">
        <v>132</v>
      </c>
      <c r="K43" s="210">
        <v>0</v>
      </c>
      <c r="L43" s="210"/>
      <c r="M43" s="210"/>
      <c r="N43" s="211">
        <f>SUM(H43:M43)</f>
        <v>252</v>
      </c>
      <c r="O43" s="808"/>
      <c r="P43" s="811"/>
      <c r="Q43" s="831"/>
      <c r="R43" s="831"/>
      <c r="S43" s="831"/>
      <c r="T43" s="804"/>
      <c r="U43" s="832"/>
    </row>
    <row r="44" spans="1:26" s="197" customFormat="1" ht="24.95" customHeight="1">
      <c r="A44" s="176" t="s">
        <v>43</v>
      </c>
      <c r="B44" s="176"/>
      <c r="C44" s="217">
        <v>17.399999999999999</v>
      </c>
      <c r="D44" s="214" t="s">
        <v>45</v>
      </c>
      <c r="E44" s="807">
        <v>3</v>
      </c>
      <c r="F44" s="807" t="s">
        <v>58</v>
      </c>
      <c r="G44" s="210" t="s">
        <v>212</v>
      </c>
      <c r="H44" s="210">
        <v>462</v>
      </c>
      <c r="I44" s="210">
        <v>462</v>
      </c>
      <c r="J44" s="210">
        <v>462</v>
      </c>
      <c r="K44" s="210">
        <v>462</v>
      </c>
      <c r="L44" s="210"/>
      <c r="M44" s="210"/>
      <c r="N44" s="211">
        <f>H44+I44+J44+K44</f>
        <v>1848</v>
      </c>
      <c r="O44" s="807">
        <f>N44+N45</f>
        <v>2772</v>
      </c>
      <c r="P44" s="805"/>
      <c r="Q44" s="804"/>
      <c r="R44" s="804"/>
      <c r="S44" s="804"/>
      <c r="T44" s="804">
        <v>2772</v>
      </c>
      <c r="U44" s="832"/>
    </row>
    <row r="45" spans="1:26" s="197" customFormat="1" ht="24.95" customHeight="1">
      <c r="A45" s="214"/>
      <c r="B45" s="214"/>
      <c r="C45" s="217"/>
      <c r="D45" s="217"/>
      <c r="E45" s="833"/>
      <c r="F45" s="808"/>
      <c r="G45" s="289" t="s">
        <v>210</v>
      </c>
      <c r="H45" s="210">
        <v>231</v>
      </c>
      <c r="I45" s="210">
        <v>231</v>
      </c>
      <c r="J45" s="210">
        <v>462</v>
      </c>
      <c r="K45" s="210">
        <v>0</v>
      </c>
      <c r="L45" s="210"/>
      <c r="M45" s="210"/>
      <c r="N45" s="211">
        <f>H45+I45+J45+K45</f>
        <v>924</v>
      </c>
      <c r="O45" s="833"/>
      <c r="P45" s="805"/>
      <c r="Q45" s="804"/>
      <c r="R45" s="804"/>
      <c r="S45" s="804"/>
      <c r="T45" s="804"/>
      <c r="U45" s="832"/>
    </row>
    <row r="46" spans="1:26" s="197" customFormat="1" ht="24.95" customHeight="1">
      <c r="A46" s="214"/>
      <c r="B46" s="214"/>
      <c r="C46" s="217"/>
      <c r="D46" s="217"/>
      <c r="E46" s="803">
        <v>7</v>
      </c>
      <c r="F46" s="807" t="s">
        <v>127</v>
      </c>
      <c r="G46" s="210" t="s">
        <v>212</v>
      </c>
      <c r="H46" s="210">
        <v>550</v>
      </c>
      <c r="I46" s="210">
        <v>550</v>
      </c>
      <c r="J46" s="210">
        <v>550</v>
      </c>
      <c r="K46" s="210">
        <v>550</v>
      </c>
      <c r="L46" s="210"/>
      <c r="M46" s="210"/>
      <c r="N46" s="211">
        <f>H46+I46+J46+K46</f>
        <v>2200</v>
      </c>
      <c r="O46" s="803">
        <f>N46+N47</f>
        <v>3300</v>
      </c>
      <c r="P46" s="805"/>
      <c r="Q46" s="804"/>
      <c r="R46" s="804"/>
      <c r="S46" s="804"/>
      <c r="T46" s="804">
        <v>3300</v>
      </c>
      <c r="U46" s="832"/>
    </row>
    <row r="47" spans="1:26" s="197" customFormat="1" ht="24.95" customHeight="1">
      <c r="A47" s="214"/>
      <c r="B47" s="214"/>
      <c r="C47" s="217"/>
      <c r="D47" s="217"/>
      <c r="E47" s="803"/>
      <c r="F47" s="808"/>
      <c r="G47" s="289" t="s">
        <v>210</v>
      </c>
      <c r="H47" s="210">
        <v>275</v>
      </c>
      <c r="I47" s="210">
        <v>275</v>
      </c>
      <c r="J47" s="210">
        <v>550</v>
      </c>
      <c r="K47" s="210">
        <v>0</v>
      </c>
      <c r="L47" s="210"/>
      <c r="M47" s="210"/>
      <c r="N47" s="211">
        <f>H47+I47+J47+K47</f>
        <v>1100</v>
      </c>
      <c r="O47" s="803"/>
      <c r="P47" s="805"/>
      <c r="Q47" s="804"/>
      <c r="R47" s="804"/>
      <c r="S47" s="804"/>
      <c r="T47" s="804"/>
      <c r="U47" s="832"/>
    </row>
    <row r="48" spans="1:26" ht="14.25" customHeight="1">
      <c r="G48" s="138"/>
      <c r="O48" s="193">
        <f t="shared" ref="O48:T48" si="0">SUM(O38:O47)</f>
        <v>80736</v>
      </c>
      <c r="P48" s="193">
        <f t="shared" si="0"/>
        <v>5200</v>
      </c>
      <c r="Q48" s="193">
        <f t="shared" si="0"/>
        <v>2600</v>
      </c>
      <c r="R48" s="193">
        <f t="shared" si="0"/>
        <v>7800</v>
      </c>
      <c r="S48" s="193">
        <f t="shared" si="0"/>
        <v>650</v>
      </c>
      <c r="T48" s="193">
        <f t="shared" si="0"/>
        <v>72936</v>
      </c>
    </row>
    <row r="49" spans="7:7">
      <c r="G49" s="138"/>
    </row>
    <row r="50" spans="7:7">
      <c r="G50" s="138"/>
    </row>
    <row r="51" spans="7:7">
      <c r="G51" s="138"/>
    </row>
    <row r="52" spans="7:7">
      <c r="G52" s="138"/>
    </row>
    <row r="53" spans="7:7">
      <c r="G53" s="138"/>
    </row>
    <row r="54" spans="7:7">
      <c r="G54" s="138"/>
    </row>
    <row r="55" spans="7:7">
      <c r="G55" s="138"/>
    </row>
    <row r="56" spans="7:7">
      <c r="G56" s="138"/>
    </row>
    <row r="57" spans="7:7">
      <c r="G57" s="138"/>
    </row>
    <row r="58" spans="7:7">
      <c r="G58" s="138"/>
    </row>
    <row r="59" spans="7:7">
      <c r="G59" s="138"/>
    </row>
    <row r="60" spans="7:7">
      <c r="G60" s="138"/>
    </row>
    <row r="61" spans="7:7">
      <c r="G61" s="138"/>
    </row>
    <row r="62" spans="7:7">
      <c r="G62" s="138"/>
    </row>
    <row r="63" spans="7:7">
      <c r="G63" s="138"/>
    </row>
    <row r="64" spans="7:7">
      <c r="G64" s="138"/>
    </row>
  </sheetData>
  <mergeCells count="60">
    <mergeCell ref="F44:F45"/>
    <mergeCell ref="F38:F39"/>
    <mergeCell ref="S46:S47"/>
    <mergeCell ref="F46:F47"/>
    <mergeCell ref="F40:F41"/>
    <mergeCell ref="F42:F43"/>
    <mergeCell ref="O44:O45"/>
    <mergeCell ref="O38:O43"/>
    <mergeCell ref="O46:O47"/>
    <mergeCell ref="P44:P45"/>
    <mergeCell ref="Q44:Q45"/>
    <mergeCell ref="H36:J36"/>
    <mergeCell ref="F30:F31"/>
    <mergeCell ref="B30:B31"/>
    <mergeCell ref="N36:N37"/>
    <mergeCell ref="P38:P43"/>
    <mergeCell ref="E38:E43"/>
    <mergeCell ref="P35:R35"/>
    <mergeCell ref="Q38:Q43"/>
    <mergeCell ref="E46:E47"/>
    <mergeCell ref="A30:A31"/>
    <mergeCell ref="D30:D31"/>
    <mergeCell ref="E30:E31"/>
    <mergeCell ref="C30:C31"/>
    <mergeCell ref="E44:E45"/>
    <mergeCell ref="X30:X31"/>
    <mergeCell ref="Y30:Y31"/>
    <mergeCell ref="A1:Y1"/>
    <mergeCell ref="A2:Y2"/>
    <mergeCell ref="M7:N7"/>
    <mergeCell ref="M8:N8"/>
    <mergeCell ref="A3:Y3"/>
    <mergeCell ref="M6:N6"/>
    <mergeCell ref="O7:R7"/>
    <mergeCell ref="A4:W4"/>
    <mergeCell ref="M5:N5"/>
    <mergeCell ref="G28:G29"/>
    <mergeCell ref="H28:Q28"/>
    <mergeCell ref="P10:T10"/>
    <mergeCell ref="S28:U29"/>
    <mergeCell ref="W30:W31"/>
    <mergeCell ref="V30:V31"/>
    <mergeCell ref="R30:R31"/>
    <mergeCell ref="S30:S31"/>
    <mergeCell ref="T30:T31"/>
    <mergeCell ref="U30:U31"/>
    <mergeCell ref="T46:T47"/>
    <mergeCell ref="P46:P47"/>
    <mergeCell ref="Q46:Q47"/>
    <mergeCell ref="R46:R47"/>
    <mergeCell ref="T36:U36"/>
    <mergeCell ref="R38:R43"/>
    <mergeCell ref="S44:S45"/>
    <mergeCell ref="U46:U47"/>
    <mergeCell ref="T38:T43"/>
    <mergeCell ref="U38:U43"/>
    <mergeCell ref="R44:R45"/>
    <mergeCell ref="T44:T45"/>
    <mergeCell ref="U44:U45"/>
    <mergeCell ref="S38:S43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4"/>
  <sheetViews>
    <sheetView topLeftCell="A22" zoomScaleNormal="100" workbookViewId="0">
      <selection activeCell="A5" sqref="A5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9" width="8.85546875" customWidth="1"/>
    <col min="20" max="20" width="10.42578125" customWidth="1"/>
    <col min="21" max="21" width="8.85546875" customWidth="1"/>
    <col min="22" max="22" width="10" customWidth="1"/>
    <col min="23" max="23" width="11.140625" customWidth="1"/>
    <col min="24" max="24" width="14.5703125" customWidth="1"/>
    <col min="25" max="25" width="15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220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220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207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208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38</v>
      </c>
      <c r="K21" s="168">
        <v>40</v>
      </c>
      <c r="L21" s="168">
        <v>42</v>
      </c>
      <c r="M21" s="168">
        <v>44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209</v>
      </c>
      <c r="I22" s="238"/>
      <c r="J22" s="188">
        <v>2</v>
      </c>
      <c r="K22" s="188">
        <v>2</v>
      </c>
      <c r="L22" s="188">
        <v>2</v>
      </c>
      <c r="M22" s="188">
        <v>2</v>
      </c>
      <c r="N22" s="188"/>
      <c r="O22" s="240">
        <f>SUM(J22:N22)</f>
        <v>8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210</v>
      </c>
      <c r="I23" s="241"/>
      <c r="J23" s="168">
        <v>1</v>
      </c>
      <c r="K23" s="168">
        <v>1</v>
      </c>
      <c r="L23" s="242">
        <v>2</v>
      </c>
      <c r="M23" s="188">
        <v>0</v>
      </c>
      <c r="N23" s="188"/>
      <c r="O23" s="242">
        <f>SUM(J23:N23)</f>
        <v>4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7.5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6.5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211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175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38</v>
      </c>
      <c r="I29" s="200">
        <v>40</v>
      </c>
      <c r="J29" s="200">
        <v>42</v>
      </c>
      <c r="K29" s="200">
        <v>44</v>
      </c>
      <c r="L29" s="200"/>
      <c r="M29" s="200"/>
      <c r="N29" s="201"/>
      <c r="O29" s="203"/>
      <c r="P29" s="203"/>
      <c r="Q29" s="203"/>
      <c r="R29" s="203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53.25" customHeight="1">
      <c r="A30" s="809" t="s">
        <v>215</v>
      </c>
      <c r="B30" s="812">
        <v>89508</v>
      </c>
      <c r="C30" s="805">
        <v>1</v>
      </c>
      <c r="D30" s="805" t="s">
        <v>114</v>
      </c>
      <c r="E30" s="805"/>
      <c r="F30" s="805"/>
      <c r="G30" s="200" t="s">
        <v>213</v>
      </c>
      <c r="H30" s="202">
        <v>2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5079</v>
      </c>
      <c r="T30" s="822"/>
      <c r="U30" s="818">
        <v>6078</v>
      </c>
      <c r="V30" s="805">
        <v>1000</v>
      </c>
      <c r="W30" s="805">
        <f>V30*R30</f>
        <v>12000</v>
      </c>
      <c r="X30" s="820">
        <f>V30*J25</f>
        <v>6500</v>
      </c>
      <c r="Y30" s="820">
        <f>V30*J24</f>
        <v>7500</v>
      </c>
    </row>
    <row r="31" spans="1:25" s="197" customFormat="1" ht="49.5" customHeight="1">
      <c r="A31" s="809"/>
      <c r="B31" s="812"/>
      <c r="C31" s="805"/>
      <c r="D31" s="805"/>
      <c r="E31" s="805"/>
      <c r="F31" s="805"/>
      <c r="G31" s="200" t="s">
        <v>214</v>
      </c>
      <c r="H31" s="200">
        <v>1</v>
      </c>
      <c r="I31" s="200">
        <v>1</v>
      </c>
      <c r="J31" s="203">
        <v>2</v>
      </c>
      <c r="K31" s="200">
        <v>0</v>
      </c>
      <c r="L31" s="210"/>
      <c r="M31" s="210"/>
      <c r="N31" s="200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ht="22.5" customHeight="1">
      <c r="A32" s="272"/>
      <c r="B32" s="273"/>
      <c r="C32" s="164"/>
      <c r="D32" s="164"/>
      <c r="E32" s="164"/>
      <c r="F32" s="164"/>
      <c r="G32" s="164"/>
      <c r="H32" s="169"/>
      <c r="I32" s="169"/>
      <c r="J32" s="263"/>
      <c r="K32" s="169"/>
      <c r="L32" s="191"/>
      <c r="M32" s="191"/>
      <c r="N32" s="164"/>
      <c r="O32" s="164"/>
      <c r="P32" s="274"/>
      <c r="Q32" s="274"/>
      <c r="R32" s="274"/>
      <c r="S32" s="164"/>
      <c r="T32" s="165"/>
      <c r="U32" s="275"/>
      <c r="V32" s="164">
        <f>SUM(V30:V31)</f>
        <v>1000</v>
      </c>
      <c r="W32" s="164">
        <f>SUM(W30:W31)</f>
        <v>12000</v>
      </c>
      <c r="X32" s="276">
        <f>SUM(X30:X31)</f>
        <v>6500</v>
      </c>
      <c r="Y32" s="276">
        <f>SUM(Y30:Y31)</f>
        <v>7500</v>
      </c>
    </row>
    <row r="33" spans="1:26" ht="24.95" customHeight="1">
      <c r="A33" s="145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60"/>
      <c r="W33" s="140"/>
      <c r="X33" s="140"/>
      <c r="Y33" s="142"/>
      <c r="Z33" s="143"/>
    </row>
    <row r="34" spans="1:26" ht="24.95" customHeight="1">
      <c r="A34" s="145"/>
      <c r="B34" s="139"/>
      <c r="C34" s="138"/>
      <c r="D34" s="138"/>
      <c r="E34" s="61"/>
      <c r="F34" s="61"/>
      <c r="G34" s="61"/>
      <c r="H34" s="61"/>
      <c r="I34" s="61"/>
      <c r="J34" s="61"/>
      <c r="K34" s="61"/>
      <c r="L34" s="61"/>
      <c r="M34" s="61"/>
      <c r="N34" s="157"/>
      <c r="O34" s="61"/>
      <c r="P34" s="138"/>
      <c r="Q34" s="138"/>
      <c r="R34" s="138"/>
      <c r="S34" s="138"/>
      <c r="T34" s="138"/>
      <c r="U34" s="145"/>
      <c r="V34" s="158"/>
      <c r="W34" s="140"/>
      <c r="X34" s="138"/>
      <c r="Y34" s="159"/>
      <c r="Z34" s="159"/>
    </row>
    <row r="35" spans="1:26">
      <c r="G35" s="138"/>
      <c r="P35" s="771" t="s">
        <v>149</v>
      </c>
      <c r="Q35" s="771"/>
      <c r="R35" s="771"/>
    </row>
    <row r="36" spans="1:26">
      <c r="A36" s="138"/>
      <c r="B36" s="139"/>
      <c r="C36" s="138"/>
      <c r="D36" s="138"/>
      <c r="E36" s="61"/>
      <c r="F36" s="61"/>
      <c r="G36" s="77"/>
      <c r="H36" s="784" t="s">
        <v>82</v>
      </c>
      <c r="I36" s="785"/>
      <c r="J36" s="786"/>
      <c r="K36" s="72"/>
      <c r="L36" s="72"/>
      <c r="M36" s="72"/>
      <c r="N36" s="787" t="s">
        <v>141</v>
      </c>
      <c r="O36" s="72" t="s">
        <v>189</v>
      </c>
      <c r="P36" s="135" t="s">
        <v>212</v>
      </c>
      <c r="Q36" s="261" t="s">
        <v>210</v>
      </c>
      <c r="R36" s="264" t="s">
        <v>83</v>
      </c>
      <c r="S36" s="265" t="s">
        <v>183</v>
      </c>
      <c r="T36" s="827" t="s">
        <v>218</v>
      </c>
      <c r="U36" s="828"/>
    </row>
    <row r="37" spans="1:26" s="197" customFormat="1" ht="24.95" customHeight="1">
      <c r="A37" s="214" t="s">
        <v>42</v>
      </c>
      <c r="B37" s="214"/>
      <c r="C37" s="216">
        <f>X34+W32</f>
        <v>12000</v>
      </c>
      <c r="D37" s="214" t="s">
        <v>15</v>
      </c>
      <c r="E37" s="285"/>
      <c r="F37" s="286"/>
      <c r="G37" s="286"/>
      <c r="H37" s="200">
        <v>38</v>
      </c>
      <c r="I37" s="200">
        <v>40</v>
      </c>
      <c r="J37" s="200">
        <v>42</v>
      </c>
      <c r="K37" s="200">
        <v>44</v>
      </c>
      <c r="L37" s="200"/>
      <c r="M37" s="200"/>
      <c r="N37" s="788"/>
      <c r="O37" s="210" t="s">
        <v>121</v>
      </c>
      <c r="P37" s="200"/>
      <c r="Q37" s="282"/>
      <c r="R37" s="282"/>
      <c r="S37" s="287"/>
      <c r="T37" s="287" t="s">
        <v>219</v>
      </c>
    </row>
    <row r="38" spans="1:26" s="197" customFormat="1" ht="24.95" customHeight="1">
      <c r="A38" s="214"/>
      <c r="B38" s="214"/>
      <c r="C38" s="216"/>
      <c r="D38" s="214"/>
      <c r="E38" s="807">
        <v>1</v>
      </c>
      <c r="F38" s="807" t="s">
        <v>114</v>
      </c>
      <c r="G38" s="210" t="s">
        <v>212</v>
      </c>
      <c r="H38" s="210">
        <v>11068</v>
      </c>
      <c r="I38" s="210">
        <v>11068</v>
      </c>
      <c r="J38" s="210">
        <v>11068</v>
      </c>
      <c r="K38" s="210">
        <v>11068</v>
      </c>
      <c r="L38" s="210"/>
      <c r="M38" s="210"/>
      <c r="N38" s="211">
        <f>H38+I38+J38+K38</f>
        <v>44272</v>
      </c>
      <c r="O38" s="807">
        <f>N38+N39+N40+N41+N42+N43</f>
        <v>74664</v>
      </c>
      <c r="P38" s="810">
        <v>8000</v>
      </c>
      <c r="Q38" s="829">
        <v>4000</v>
      </c>
      <c r="R38" s="829">
        <f>SUM(P38:Q38)</f>
        <v>12000</v>
      </c>
      <c r="S38" s="829">
        <v>1000</v>
      </c>
      <c r="T38" s="804">
        <v>48648</v>
      </c>
      <c r="U38" s="832"/>
    </row>
    <row r="39" spans="1:26" s="197" customFormat="1" ht="24.95" customHeight="1">
      <c r="A39" s="214"/>
      <c r="B39" s="214"/>
      <c r="C39" s="216"/>
      <c r="D39" s="214"/>
      <c r="E39" s="833"/>
      <c r="F39" s="808"/>
      <c r="G39" s="289" t="s">
        <v>210</v>
      </c>
      <c r="H39" s="210">
        <v>5534</v>
      </c>
      <c r="I39" s="210">
        <v>5534</v>
      </c>
      <c r="J39" s="210">
        <v>11068</v>
      </c>
      <c r="K39" s="210">
        <v>0</v>
      </c>
      <c r="L39" s="210"/>
      <c r="M39" s="210"/>
      <c r="N39" s="211">
        <f>H39+I39+J39+K39</f>
        <v>22136</v>
      </c>
      <c r="O39" s="833"/>
      <c r="P39" s="821"/>
      <c r="Q39" s="830"/>
      <c r="R39" s="830"/>
      <c r="S39" s="830"/>
      <c r="T39" s="804"/>
      <c r="U39" s="832"/>
    </row>
    <row r="40" spans="1:26" s="197" customFormat="1" ht="24.95" customHeight="1">
      <c r="A40" s="214"/>
      <c r="B40" s="214"/>
      <c r="C40" s="216"/>
      <c r="D40" s="214"/>
      <c r="E40" s="833"/>
      <c r="F40" s="807" t="s">
        <v>56</v>
      </c>
      <c r="G40" s="210" t="s">
        <v>212</v>
      </c>
      <c r="H40" s="210">
        <v>1250</v>
      </c>
      <c r="I40" s="210">
        <v>1250</v>
      </c>
      <c r="J40" s="210">
        <v>1250</v>
      </c>
      <c r="K40" s="210">
        <v>1250</v>
      </c>
      <c r="L40" s="210"/>
      <c r="M40" s="210"/>
      <c r="N40" s="211">
        <f>H40+I40+J40+K40</f>
        <v>5000</v>
      </c>
      <c r="O40" s="833"/>
      <c r="P40" s="821"/>
      <c r="Q40" s="830"/>
      <c r="R40" s="830"/>
      <c r="S40" s="830"/>
      <c r="T40" s="804"/>
      <c r="U40" s="832"/>
    </row>
    <row r="41" spans="1:26" s="197" customFormat="1" ht="24.95" customHeight="1">
      <c r="A41" s="214"/>
      <c r="B41" s="214"/>
      <c r="C41" s="216"/>
      <c r="D41" s="214"/>
      <c r="E41" s="833"/>
      <c r="F41" s="808"/>
      <c r="G41" s="289" t="s">
        <v>210</v>
      </c>
      <c r="H41" s="210">
        <v>625</v>
      </c>
      <c r="I41" s="210">
        <v>625</v>
      </c>
      <c r="J41" s="210">
        <v>1250</v>
      </c>
      <c r="K41" s="210">
        <v>0</v>
      </c>
      <c r="L41" s="210"/>
      <c r="M41" s="210"/>
      <c r="N41" s="211">
        <f>H41+I41+J41+K41</f>
        <v>2500</v>
      </c>
      <c r="O41" s="833"/>
      <c r="P41" s="821"/>
      <c r="Q41" s="830"/>
      <c r="R41" s="830"/>
      <c r="S41" s="830"/>
      <c r="T41" s="804"/>
      <c r="U41" s="832"/>
    </row>
    <row r="42" spans="1:26" s="197" customFormat="1" ht="24.95" customHeight="1">
      <c r="A42" s="176" t="s">
        <v>21</v>
      </c>
      <c r="B42" s="176"/>
      <c r="C42" s="178">
        <f>X32</f>
        <v>6500</v>
      </c>
      <c r="D42" s="214" t="s">
        <v>22</v>
      </c>
      <c r="E42" s="833"/>
      <c r="F42" s="807" t="s">
        <v>117</v>
      </c>
      <c r="G42" s="210" t="s">
        <v>212</v>
      </c>
      <c r="H42" s="210">
        <v>120</v>
      </c>
      <c r="I42" s="210">
        <v>132</v>
      </c>
      <c r="J42" s="210">
        <v>132</v>
      </c>
      <c r="K42" s="210">
        <v>120</v>
      </c>
      <c r="L42" s="210"/>
      <c r="M42" s="210"/>
      <c r="N42" s="211">
        <f>H42+I42+J42+K42</f>
        <v>504</v>
      </c>
      <c r="O42" s="833"/>
      <c r="P42" s="821"/>
      <c r="Q42" s="830"/>
      <c r="R42" s="830"/>
      <c r="S42" s="830"/>
      <c r="T42" s="804"/>
      <c r="U42" s="832"/>
    </row>
    <row r="43" spans="1:26" s="197" customFormat="1" ht="24.95" customHeight="1">
      <c r="A43" s="176" t="s">
        <v>23</v>
      </c>
      <c r="B43" s="176"/>
      <c r="C43" s="291">
        <f>Y32</f>
        <v>7500</v>
      </c>
      <c r="D43" s="214" t="s">
        <v>22</v>
      </c>
      <c r="E43" s="808"/>
      <c r="F43" s="808"/>
      <c r="G43" s="289" t="s">
        <v>210</v>
      </c>
      <c r="H43" s="210">
        <v>60</v>
      </c>
      <c r="I43" s="210">
        <v>60</v>
      </c>
      <c r="J43" s="210">
        <v>132</v>
      </c>
      <c r="K43" s="210">
        <v>0</v>
      </c>
      <c r="L43" s="210"/>
      <c r="M43" s="210"/>
      <c r="N43" s="211">
        <f>SUM(H43:M43)</f>
        <v>252</v>
      </c>
      <c r="O43" s="808"/>
      <c r="P43" s="811"/>
      <c r="Q43" s="831"/>
      <c r="R43" s="831"/>
      <c r="S43" s="831"/>
      <c r="T43" s="804"/>
      <c r="U43" s="832"/>
    </row>
    <row r="44" spans="1:26" s="197" customFormat="1" ht="24.95" customHeight="1">
      <c r="A44" s="176" t="s">
        <v>43</v>
      </c>
      <c r="B44" s="176"/>
      <c r="C44" s="217">
        <v>26.78</v>
      </c>
      <c r="D44" s="214" t="s">
        <v>45</v>
      </c>
      <c r="E44" s="807">
        <v>3</v>
      </c>
      <c r="F44" s="807" t="s">
        <v>58</v>
      </c>
      <c r="G44" s="210" t="s">
        <v>212</v>
      </c>
      <c r="H44" s="210">
        <v>462</v>
      </c>
      <c r="I44" s="210">
        <v>462</v>
      </c>
      <c r="J44" s="210">
        <v>462</v>
      </c>
      <c r="K44" s="210">
        <v>462</v>
      </c>
      <c r="L44" s="210"/>
      <c r="M44" s="210"/>
      <c r="N44" s="211">
        <f>H44+I44+J44+K44</f>
        <v>1848</v>
      </c>
      <c r="O44" s="807">
        <f>N44+N45</f>
        <v>2772</v>
      </c>
      <c r="P44" s="805"/>
      <c r="Q44" s="804"/>
      <c r="R44" s="804"/>
      <c r="S44" s="804"/>
      <c r="T44" s="804"/>
      <c r="U44" s="832"/>
    </row>
    <row r="45" spans="1:26" s="197" customFormat="1" ht="24.95" customHeight="1">
      <c r="A45" s="214"/>
      <c r="B45" s="214"/>
      <c r="C45" s="217"/>
      <c r="D45" s="217"/>
      <c r="E45" s="833"/>
      <c r="F45" s="808"/>
      <c r="G45" s="289" t="s">
        <v>210</v>
      </c>
      <c r="H45" s="210">
        <v>231</v>
      </c>
      <c r="I45" s="210">
        <v>231</v>
      </c>
      <c r="J45" s="210">
        <v>462</v>
      </c>
      <c r="K45" s="210">
        <v>0</v>
      </c>
      <c r="L45" s="210"/>
      <c r="M45" s="210"/>
      <c r="N45" s="211">
        <f>H45+I45+J45+K45</f>
        <v>924</v>
      </c>
      <c r="O45" s="833"/>
      <c r="P45" s="805"/>
      <c r="Q45" s="804"/>
      <c r="R45" s="804"/>
      <c r="S45" s="804"/>
      <c r="T45" s="804"/>
      <c r="U45" s="832"/>
    </row>
    <row r="46" spans="1:26" s="197" customFormat="1" ht="24.95" customHeight="1">
      <c r="A46" s="214"/>
      <c r="B46" s="214"/>
      <c r="C46" s="217"/>
      <c r="D46" s="217"/>
      <c r="E46" s="803">
        <v>7</v>
      </c>
      <c r="F46" s="807" t="s">
        <v>127</v>
      </c>
      <c r="G46" s="210" t="s">
        <v>212</v>
      </c>
      <c r="H46" s="210">
        <v>550</v>
      </c>
      <c r="I46" s="210">
        <v>550</v>
      </c>
      <c r="J46" s="210">
        <v>550</v>
      </c>
      <c r="K46" s="210">
        <v>550</v>
      </c>
      <c r="L46" s="210"/>
      <c r="M46" s="210"/>
      <c r="N46" s="211">
        <f>H46+I46+J46+K46</f>
        <v>2200</v>
      </c>
      <c r="O46" s="803">
        <f>N46+N47</f>
        <v>3300</v>
      </c>
      <c r="P46" s="805"/>
      <c r="Q46" s="804"/>
      <c r="R46" s="804"/>
      <c r="S46" s="804"/>
      <c r="T46" s="804"/>
      <c r="U46" s="832"/>
    </row>
    <row r="47" spans="1:26" s="197" customFormat="1" ht="24.95" customHeight="1">
      <c r="A47" s="214"/>
      <c r="B47" s="214"/>
      <c r="C47" s="217"/>
      <c r="D47" s="217"/>
      <c r="E47" s="803"/>
      <c r="F47" s="808"/>
      <c r="G47" s="289" t="s">
        <v>210</v>
      </c>
      <c r="H47" s="210">
        <v>275</v>
      </c>
      <c r="I47" s="210">
        <v>275</v>
      </c>
      <c r="J47" s="210">
        <v>550</v>
      </c>
      <c r="K47" s="210">
        <v>0</v>
      </c>
      <c r="L47" s="210"/>
      <c r="M47" s="210"/>
      <c r="N47" s="211">
        <f>H47+I47+J47+K47</f>
        <v>1100</v>
      </c>
      <c r="O47" s="803"/>
      <c r="P47" s="805"/>
      <c r="Q47" s="804"/>
      <c r="R47" s="804"/>
      <c r="S47" s="804"/>
      <c r="T47" s="804"/>
      <c r="U47" s="832"/>
    </row>
    <row r="48" spans="1:26" ht="14.25" customHeight="1">
      <c r="G48" s="138"/>
      <c r="O48" s="193">
        <f t="shared" ref="O48:T48" si="0">SUM(O38:O47)</f>
        <v>80736</v>
      </c>
      <c r="P48" s="193">
        <f t="shared" si="0"/>
        <v>8000</v>
      </c>
      <c r="Q48" s="193">
        <f t="shared" si="0"/>
        <v>4000</v>
      </c>
      <c r="R48" s="193">
        <f t="shared" si="0"/>
        <v>12000</v>
      </c>
      <c r="S48" s="193">
        <f t="shared" si="0"/>
        <v>1000</v>
      </c>
      <c r="T48" s="193">
        <f t="shared" si="0"/>
        <v>48648</v>
      </c>
    </row>
    <row r="49" spans="7:7">
      <c r="G49" s="138"/>
    </row>
    <row r="50" spans="7:7">
      <c r="G50" s="138"/>
    </row>
    <row r="51" spans="7:7">
      <c r="G51" s="138"/>
    </row>
    <row r="52" spans="7:7">
      <c r="G52" s="138"/>
    </row>
    <row r="53" spans="7:7">
      <c r="G53" s="138"/>
    </row>
    <row r="54" spans="7:7">
      <c r="G54" s="138"/>
    </row>
    <row r="55" spans="7:7">
      <c r="G55" s="138"/>
    </row>
    <row r="56" spans="7:7">
      <c r="G56" s="138"/>
    </row>
    <row r="57" spans="7:7">
      <c r="G57" s="138"/>
    </row>
    <row r="58" spans="7:7">
      <c r="G58" s="138"/>
    </row>
    <row r="59" spans="7:7">
      <c r="G59" s="138"/>
    </row>
    <row r="60" spans="7:7">
      <c r="G60" s="138"/>
    </row>
    <row r="61" spans="7:7">
      <c r="G61" s="138"/>
    </row>
    <row r="62" spans="7:7">
      <c r="G62" s="138"/>
    </row>
    <row r="63" spans="7:7">
      <c r="G63" s="138"/>
    </row>
    <row r="64" spans="7:7">
      <c r="G64" s="138"/>
    </row>
  </sheetData>
  <mergeCells count="60">
    <mergeCell ref="P35:R35"/>
    <mergeCell ref="Q44:Q45"/>
    <mergeCell ref="T46:T47"/>
    <mergeCell ref="P46:P47"/>
    <mergeCell ref="Q46:Q47"/>
    <mergeCell ref="R46:R47"/>
    <mergeCell ref="T36:U36"/>
    <mergeCell ref="R38:R43"/>
    <mergeCell ref="S44:S45"/>
    <mergeCell ref="U46:U47"/>
    <mergeCell ref="P38:P43"/>
    <mergeCell ref="T38:T43"/>
    <mergeCell ref="U38:U43"/>
    <mergeCell ref="T44:T45"/>
    <mergeCell ref="U44:U45"/>
    <mergeCell ref="R44:R45"/>
    <mergeCell ref="Y30:Y31"/>
    <mergeCell ref="A1:Y1"/>
    <mergeCell ref="A2:Y2"/>
    <mergeCell ref="M7:N7"/>
    <mergeCell ref="M8:N8"/>
    <mergeCell ref="A3:Y3"/>
    <mergeCell ref="M6:N6"/>
    <mergeCell ref="O7:R7"/>
    <mergeCell ref="A4:W4"/>
    <mergeCell ref="V30:V31"/>
    <mergeCell ref="W30:W31"/>
    <mergeCell ref="X30:X31"/>
    <mergeCell ref="R30:R31"/>
    <mergeCell ref="S30:S31"/>
    <mergeCell ref="T30:T31"/>
    <mergeCell ref="U30:U31"/>
    <mergeCell ref="M5:N5"/>
    <mergeCell ref="G28:G29"/>
    <mergeCell ref="H28:Q28"/>
    <mergeCell ref="P10:T10"/>
    <mergeCell ref="S28:U29"/>
    <mergeCell ref="E46:E47"/>
    <mergeCell ref="F44:F45"/>
    <mergeCell ref="A30:A31"/>
    <mergeCell ref="D30:D31"/>
    <mergeCell ref="E30:E31"/>
    <mergeCell ref="C30:C31"/>
    <mergeCell ref="F30:F31"/>
    <mergeCell ref="B30:B31"/>
    <mergeCell ref="H36:J36"/>
    <mergeCell ref="N36:N37"/>
    <mergeCell ref="E38:E43"/>
    <mergeCell ref="E44:E45"/>
    <mergeCell ref="Q38:Q43"/>
    <mergeCell ref="F38:F39"/>
    <mergeCell ref="S46:S47"/>
    <mergeCell ref="F46:F47"/>
    <mergeCell ref="F40:F41"/>
    <mergeCell ref="F42:F43"/>
    <mergeCell ref="O44:O45"/>
    <mergeCell ref="O38:O43"/>
    <mergeCell ref="S38:S43"/>
    <mergeCell ref="O46:O47"/>
    <mergeCell ref="P44:P45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6"/>
  <sheetViews>
    <sheetView topLeftCell="A16" zoomScaleNormal="100" workbookViewId="0">
      <selection activeCell="A5" sqref="A5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8.14062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9.7109375" customWidth="1"/>
    <col min="13" max="13" width="9.42578125" customWidth="1"/>
    <col min="14" max="14" width="12" customWidth="1"/>
    <col min="15" max="15" width="11.42578125" customWidth="1"/>
    <col min="16" max="16" width="9" customWidth="1"/>
    <col min="17" max="19" width="8.85546875" customWidth="1"/>
    <col min="20" max="20" width="10.42578125" customWidth="1"/>
    <col min="21" max="21" width="8.85546875" customWidth="1"/>
    <col min="22" max="22" width="10" customWidth="1"/>
    <col min="23" max="23" width="11.140625" customWidth="1"/>
    <col min="24" max="24" width="14.5703125" customWidth="1"/>
    <col min="25" max="25" width="15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216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217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207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208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24</v>
      </c>
      <c r="I21" s="238"/>
      <c r="J21" s="168">
        <v>38</v>
      </c>
      <c r="K21" s="168">
        <v>40</v>
      </c>
      <c r="L21" s="168">
        <v>42</v>
      </c>
      <c r="M21" s="168">
        <v>44</v>
      </c>
      <c r="N21" s="168"/>
      <c r="O21" s="239" t="s">
        <v>11</v>
      </c>
      <c r="P21" s="12"/>
      <c r="Q21" s="52"/>
      <c r="R21" s="12"/>
      <c r="S21" s="12"/>
      <c r="T21" s="12"/>
      <c r="U21" s="15"/>
      <c r="V21" s="15"/>
      <c r="W21" s="15"/>
      <c r="X21" s="13"/>
      <c r="Y21" s="57"/>
    </row>
    <row r="22" spans="1:25" ht="15.95" customHeight="1">
      <c r="A22" s="53"/>
      <c r="B22" s="12"/>
      <c r="C22" s="12"/>
      <c r="D22" s="12"/>
      <c r="E22" s="12"/>
      <c r="F22" s="12"/>
      <c r="G22" s="58"/>
      <c r="H22" s="188" t="s">
        <v>209</v>
      </c>
      <c r="I22" s="238"/>
      <c r="J22" s="188">
        <v>2</v>
      </c>
      <c r="K22" s="188">
        <v>2</v>
      </c>
      <c r="L22" s="188">
        <v>2</v>
      </c>
      <c r="M22" s="188">
        <v>2</v>
      </c>
      <c r="N22" s="188"/>
      <c r="O22" s="240">
        <f>SUM(J22:N22)</f>
        <v>8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168" t="s">
        <v>210</v>
      </c>
      <c r="I23" s="241"/>
      <c r="J23" s="168">
        <v>1</v>
      </c>
      <c r="K23" s="168">
        <v>1</v>
      </c>
      <c r="L23" s="242">
        <v>2</v>
      </c>
      <c r="M23" s="188">
        <v>0</v>
      </c>
      <c r="N23" s="188"/>
      <c r="O23" s="242">
        <f>SUM(J23:N23)</f>
        <v>4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43" t="s">
        <v>6</v>
      </c>
      <c r="I24" s="244" t="s">
        <v>165</v>
      </c>
      <c r="J24" s="245">
        <v>7.5</v>
      </c>
      <c r="K24" s="246" t="s">
        <v>17</v>
      </c>
      <c r="L24" s="266"/>
      <c r="M24" s="267"/>
      <c r="N24" s="267"/>
      <c r="O24" s="268"/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247" t="s">
        <v>7</v>
      </c>
      <c r="I25" s="238" t="s">
        <v>1</v>
      </c>
      <c r="J25" s="248">
        <v>6.5</v>
      </c>
      <c r="K25" s="233" t="s">
        <v>17</v>
      </c>
      <c r="L25" s="269"/>
      <c r="M25" s="270"/>
      <c r="N25" s="270"/>
      <c r="O25" s="271"/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51" t="s">
        <v>8</v>
      </c>
      <c r="I26" s="252" t="s">
        <v>1</v>
      </c>
      <c r="J26" s="253" t="s">
        <v>211</v>
      </c>
      <c r="K26" s="254"/>
      <c r="L26" s="255"/>
      <c r="M26" s="255"/>
      <c r="N26" s="255"/>
      <c r="O26" s="256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58"/>
      <c r="L27" s="15"/>
      <c r="M27" s="15"/>
      <c r="N27" s="15"/>
      <c r="O27" s="12"/>
      <c r="P27" s="12"/>
      <c r="Q27" s="68"/>
      <c r="R27" s="25"/>
      <c r="S27" s="25"/>
      <c r="T27" s="25"/>
      <c r="U27" s="25"/>
      <c r="V27" s="25"/>
      <c r="W27" s="25"/>
      <c r="X27" s="69"/>
      <c r="Y27" s="70"/>
    </row>
    <row r="28" spans="1:25" s="197" customFormat="1" ht="30" customHeight="1">
      <c r="A28" s="203" t="s">
        <v>48</v>
      </c>
      <c r="B28" s="175" t="s">
        <v>49</v>
      </c>
      <c r="C28" s="212" t="s">
        <v>50</v>
      </c>
      <c r="D28" s="203" t="s">
        <v>52</v>
      </c>
      <c r="E28" s="204"/>
      <c r="F28" s="204"/>
      <c r="G28" s="813" t="s">
        <v>9</v>
      </c>
      <c r="H28" s="814" t="s">
        <v>24</v>
      </c>
      <c r="I28" s="815"/>
      <c r="J28" s="815"/>
      <c r="K28" s="815"/>
      <c r="L28" s="815"/>
      <c r="M28" s="815"/>
      <c r="N28" s="815"/>
      <c r="O28" s="815"/>
      <c r="P28" s="815"/>
      <c r="Q28" s="816"/>
      <c r="R28" s="213" t="s">
        <v>10</v>
      </c>
      <c r="S28" s="817" t="s">
        <v>25</v>
      </c>
      <c r="T28" s="817"/>
      <c r="U28" s="817"/>
      <c r="V28" s="213" t="s">
        <v>11</v>
      </c>
      <c r="W28" s="213" t="s">
        <v>11</v>
      </c>
      <c r="X28" s="209" t="s">
        <v>16</v>
      </c>
      <c r="Y28" s="283" t="s">
        <v>18</v>
      </c>
    </row>
    <row r="29" spans="1:25" s="197" customFormat="1" ht="30" customHeight="1">
      <c r="A29" s="205" t="s">
        <v>12</v>
      </c>
      <c r="B29" s="206" t="s">
        <v>12</v>
      </c>
      <c r="C29" s="206" t="s">
        <v>51</v>
      </c>
      <c r="D29" s="207" t="s">
        <v>53</v>
      </c>
      <c r="E29" s="204"/>
      <c r="F29" s="204"/>
      <c r="G29" s="813"/>
      <c r="H29" s="200">
        <v>38</v>
      </c>
      <c r="I29" s="200">
        <v>40</v>
      </c>
      <c r="J29" s="200">
        <v>42</v>
      </c>
      <c r="K29" s="200">
        <v>44</v>
      </c>
      <c r="L29" s="200"/>
      <c r="M29" s="200"/>
      <c r="N29" s="201"/>
      <c r="O29" s="203"/>
      <c r="P29" s="203"/>
      <c r="Q29" s="203"/>
      <c r="R29" s="206" t="s">
        <v>13</v>
      </c>
      <c r="S29" s="818"/>
      <c r="T29" s="818"/>
      <c r="U29" s="818"/>
      <c r="V29" s="206" t="s">
        <v>14</v>
      </c>
      <c r="W29" s="206" t="s">
        <v>15</v>
      </c>
      <c r="X29" s="281" t="s">
        <v>17</v>
      </c>
      <c r="Y29" s="284" t="s">
        <v>17</v>
      </c>
    </row>
    <row r="30" spans="1:25" s="197" customFormat="1" ht="30" customHeight="1">
      <c r="A30" s="809" t="s">
        <v>215</v>
      </c>
      <c r="B30" s="812">
        <v>89508</v>
      </c>
      <c r="C30" s="810">
        <v>1</v>
      </c>
      <c r="D30" s="805" t="s">
        <v>56</v>
      </c>
      <c r="E30" s="805"/>
      <c r="F30" s="805"/>
      <c r="G30" s="200" t="s">
        <v>213</v>
      </c>
      <c r="H30" s="202">
        <v>2</v>
      </c>
      <c r="I30" s="202">
        <v>2</v>
      </c>
      <c r="J30" s="202">
        <v>2</v>
      </c>
      <c r="K30" s="202">
        <v>2</v>
      </c>
      <c r="L30" s="208"/>
      <c r="M30" s="208"/>
      <c r="N30" s="202"/>
      <c r="O30" s="200"/>
      <c r="P30" s="200"/>
      <c r="Q30" s="200"/>
      <c r="R30" s="810">
        <f>H30+I30+J30+K30+H31+I31+J31+K31</f>
        <v>12</v>
      </c>
      <c r="S30" s="805">
        <v>2801</v>
      </c>
      <c r="T30" s="822"/>
      <c r="U30" s="818">
        <v>3095</v>
      </c>
      <c r="V30" s="805">
        <v>295</v>
      </c>
      <c r="W30" s="805">
        <f>V30*R30</f>
        <v>3540</v>
      </c>
      <c r="X30" s="820">
        <f>V30*J25</f>
        <v>1917.5</v>
      </c>
      <c r="Y30" s="820">
        <f>V30*J24</f>
        <v>2212.5</v>
      </c>
    </row>
    <row r="31" spans="1:25" s="197" customFormat="1" ht="30" customHeight="1">
      <c r="A31" s="809"/>
      <c r="B31" s="812"/>
      <c r="C31" s="821"/>
      <c r="D31" s="805"/>
      <c r="E31" s="805"/>
      <c r="F31" s="805"/>
      <c r="G31" s="200" t="s">
        <v>214</v>
      </c>
      <c r="H31" s="200">
        <v>1</v>
      </c>
      <c r="I31" s="200">
        <v>1</v>
      </c>
      <c r="J31" s="203">
        <v>2</v>
      </c>
      <c r="K31" s="200">
        <v>0</v>
      </c>
      <c r="L31" s="210"/>
      <c r="M31" s="210"/>
      <c r="N31" s="202"/>
      <c r="O31" s="200"/>
      <c r="P31" s="200"/>
      <c r="Q31" s="200"/>
      <c r="R31" s="821"/>
      <c r="S31" s="805"/>
      <c r="T31" s="822"/>
      <c r="U31" s="818"/>
      <c r="V31" s="805"/>
      <c r="W31" s="805"/>
      <c r="X31" s="820"/>
      <c r="Y31" s="820"/>
    </row>
    <row r="32" spans="1:25" s="197" customFormat="1" ht="30" customHeight="1">
      <c r="A32" s="809"/>
      <c r="B32" s="812"/>
      <c r="C32" s="821"/>
      <c r="D32" s="805" t="s">
        <v>114</v>
      </c>
      <c r="E32" s="805"/>
      <c r="F32" s="805"/>
      <c r="G32" s="200" t="s">
        <v>213</v>
      </c>
      <c r="H32" s="202">
        <v>2</v>
      </c>
      <c r="I32" s="202">
        <v>2</v>
      </c>
      <c r="J32" s="202">
        <v>2</v>
      </c>
      <c r="K32" s="202">
        <v>2</v>
      </c>
      <c r="L32" s="208"/>
      <c r="M32" s="208"/>
      <c r="N32" s="202"/>
      <c r="O32" s="200"/>
      <c r="P32" s="200"/>
      <c r="Q32" s="200"/>
      <c r="R32" s="810">
        <f>H32+I32+J32+K32+H33+I33+J33+K33</f>
        <v>12</v>
      </c>
      <c r="S32" s="805">
        <v>3096</v>
      </c>
      <c r="T32" s="822"/>
      <c r="U32" s="818">
        <v>5078</v>
      </c>
      <c r="V32" s="805">
        <v>1983</v>
      </c>
      <c r="W32" s="805">
        <f>V32*R32</f>
        <v>23796</v>
      </c>
      <c r="X32" s="820">
        <f>V32*J25</f>
        <v>12889.5</v>
      </c>
      <c r="Y32" s="820">
        <f>V32*J24</f>
        <v>14872.5</v>
      </c>
    </row>
    <row r="33" spans="1:26" s="197" customFormat="1" ht="30" customHeight="1">
      <c r="A33" s="809"/>
      <c r="B33" s="812"/>
      <c r="C33" s="811"/>
      <c r="D33" s="805"/>
      <c r="E33" s="805"/>
      <c r="F33" s="805"/>
      <c r="G33" s="200" t="s">
        <v>214</v>
      </c>
      <c r="H33" s="200">
        <v>1</v>
      </c>
      <c r="I33" s="200">
        <v>1</v>
      </c>
      <c r="J33" s="203">
        <v>2</v>
      </c>
      <c r="K33" s="200">
        <v>0</v>
      </c>
      <c r="L33" s="210"/>
      <c r="M33" s="210"/>
      <c r="N33" s="200"/>
      <c r="O33" s="200"/>
      <c r="P33" s="200"/>
      <c r="Q33" s="200"/>
      <c r="R33" s="821"/>
      <c r="S33" s="805"/>
      <c r="T33" s="822"/>
      <c r="U33" s="818"/>
      <c r="V33" s="805"/>
      <c r="W33" s="805"/>
      <c r="X33" s="820"/>
      <c r="Y33" s="820"/>
    </row>
    <row r="34" spans="1:26" ht="17.25" customHeight="1">
      <c r="A34" s="272"/>
      <c r="B34" s="273"/>
      <c r="C34" s="164"/>
      <c r="D34" s="164"/>
      <c r="E34" s="164"/>
      <c r="F34" s="164"/>
      <c r="G34" s="164"/>
      <c r="H34" s="169"/>
      <c r="I34" s="169"/>
      <c r="J34" s="263"/>
      <c r="K34" s="169"/>
      <c r="L34" s="191"/>
      <c r="M34" s="191"/>
      <c r="N34" s="164"/>
      <c r="O34" s="164"/>
      <c r="P34" s="274"/>
      <c r="Q34" s="274"/>
      <c r="R34" s="274"/>
      <c r="S34" s="164"/>
      <c r="T34" s="165"/>
      <c r="U34" s="275"/>
      <c r="V34" s="164">
        <f>SUM(V30:V33)</f>
        <v>2278</v>
      </c>
      <c r="W34" s="164">
        <f>SUM(W30:W33)</f>
        <v>27336</v>
      </c>
      <c r="X34" s="276">
        <f>SUM(X30:X33)</f>
        <v>14807</v>
      </c>
      <c r="Y34" s="276">
        <f>SUM(Y30:Y33)</f>
        <v>17085</v>
      </c>
    </row>
    <row r="35" spans="1:26" ht="24.95" customHeight="1">
      <c r="A35" s="145"/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/>
      <c r="V35" s="60"/>
      <c r="W35" s="140"/>
      <c r="X35" s="140"/>
      <c r="Y35" s="142"/>
      <c r="Z35" s="143"/>
    </row>
    <row r="36" spans="1:26" ht="24.95" customHeight="1">
      <c r="A36" s="145"/>
      <c r="B36" s="139"/>
      <c r="C36" s="138"/>
      <c r="D36" s="138"/>
      <c r="E36" s="136"/>
      <c r="F36" s="136"/>
      <c r="G36" s="126"/>
      <c r="H36" s="61"/>
      <c r="I36" s="61"/>
      <c r="J36" s="61"/>
      <c r="K36" s="61"/>
      <c r="L36" s="61"/>
      <c r="M36" s="61"/>
      <c r="N36" s="157"/>
      <c r="O36" s="125"/>
      <c r="P36" s="138"/>
      <c r="Q36" s="138"/>
      <c r="R36" s="138"/>
      <c r="S36" s="138"/>
      <c r="T36" s="138"/>
      <c r="U36" s="145"/>
      <c r="V36" s="158"/>
      <c r="W36" s="140"/>
      <c r="X36" s="138"/>
      <c r="Y36" s="159"/>
      <c r="Z36" s="159"/>
    </row>
    <row r="37" spans="1:26">
      <c r="G37" s="138"/>
      <c r="P37" s="771" t="s">
        <v>149</v>
      </c>
      <c r="Q37" s="771"/>
      <c r="R37" s="771"/>
    </row>
    <row r="38" spans="1:26">
      <c r="A38" s="138"/>
      <c r="B38" s="139"/>
      <c r="C38" s="138"/>
      <c r="D38" s="138"/>
      <c r="E38" s="136"/>
      <c r="F38" s="126"/>
      <c r="G38" s="77"/>
      <c r="H38" s="784" t="s">
        <v>82</v>
      </c>
      <c r="I38" s="785"/>
      <c r="J38" s="786"/>
      <c r="K38" s="72"/>
      <c r="L38" s="72"/>
      <c r="M38" s="72"/>
      <c r="N38" s="787" t="s">
        <v>141</v>
      </c>
      <c r="O38" s="72" t="s">
        <v>189</v>
      </c>
      <c r="P38" s="135" t="s">
        <v>212</v>
      </c>
      <c r="Q38" s="261" t="s">
        <v>210</v>
      </c>
      <c r="R38" s="264" t="s">
        <v>83</v>
      </c>
      <c r="S38" s="265" t="s">
        <v>183</v>
      </c>
      <c r="T38" s="827" t="s">
        <v>218</v>
      </c>
      <c r="U38" s="828"/>
    </row>
    <row r="39" spans="1:26" s="197" customFormat="1" ht="24.95" customHeight="1">
      <c r="A39" s="214" t="s">
        <v>42</v>
      </c>
      <c r="B39" s="214"/>
      <c r="C39" s="216">
        <f>X36+W34</f>
        <v>27336</v>
      </c>
      <c r="D39" s="214" t="s">
        <v>15</v>
      </c>
      <c r="E39" s="285"/>
      <c r="F39" s="286"/>
      <c r="G39" s="286"/>
      <c r="H39" s="200">
        <v>38</v>
      </c>
      <c r="I39" s="200">
        <v>40</v>
      </c>
      <c r="J39" s="200">
        <v>42</v>
      </c>
      <c r="K39" s="200">
        <v>44</v>
      </c>
      <c r="L39" s="200"/>
      <c r="M39" s="200"/>
      <c r="N39" s="788"/>
      <c r="O39" s="210" t="s">
        <v>121</v>
      </c>
      <c r="P39" s="200"/>
      <c r="Q39" s="282"/>
      <c r="R39" s="282"/>
      <c r="S39" s="287"/>
      <c r="T39" s="287" t="s">
        <v>219</v>
      </c>
    </row>
    <row r="40" spans="1:26" s="197" customFormat="1" ht="24.95" customHeight="1">
      <c r="A40" s="214"/>
      <c r="B40" s="214"/>
      <c r="C40" s="216"/>
      <c r="D40" s="214"/>
      <c r="E40" s="807">
        <v>1</v>
      </c>
      <c r="F40" s="807" t="s">
        <v>114</v>
      </c>
      <c r="G40" s="210" t="s">
        <v>212</v>
      </c>
      <c r="H40" s="210">
        <v>11068</v>
      </c>
      <c r="I40" s="210">
        <v>11068</v>
      </c>
      <c r="J40" s="210">
        <v>11068</v>
      </c>
      <c r="K40" s="210">
        <v>11068</v>
      </c>
      <c r="L40" s="210"/>
      <c r="M40" s="210"/>
      <c r="N40" s="211">
        <f>H40+I40+J40+K40</f>
        <v>44272</v>
      </c>
      <c r="O40" s="807">
        <f>N40+N41+N42+N43+N44+N45</f>
        <v>74664</v>
      </c>
      <c r="P40" s="810">
        <v>18224</v>
      </c>
      <c r="Q40" s="829">
        <v>9112</v>
      </c>
      <c r="R40" s="829">
        <f>SUM(P40:Q40)</f>
        <v>27336</v>
      </c>
      <c r="S40" s="829">
        <v>2278</v>
      </c>
      <c r="T40" s="804">
        <v>21312</v>
      </c>
      <c r="U40" s="832"/>
    </row>
    <row r="41" spans="1:26" s="197" customFormat="1" ht="24.95" customHeight="1">
      <c r="A41" s="214"/>
      <c r="B41" s="214"/>
      <c r="C41" s="216"/>
      <c r="D41" s="214"/>
      <c r="E41" s="833"/>
      <c r="F41" s="808"/>
      <c r="G41" s="289" t="s">
        <v>210</v>
      </c>
      <c r="H41" s="210">
        <v>5534</v>
      </c>
      <c r="I41" s="210">
        <v>5534</v>
      </c>
      <c r="J41" s="210">
        <v>11068</v>
      </c>
      <c r="K41" s="210">
        <v>0</v>
      </c>
      <c r="L41" s="210"/>
      <c r="M41" s="210"/>
      <c r="N41" s="211">
        <f>H41+I41+J41+K41</f>
        <v>22136</v>
      </c>
      <c r="O41" s="833"/>
      <c r="P41" s="821"/>
      <c r="Q41" s="830"/>
      <c r="R41" s="830"/>
      <c r="S41" s="830"/>
      <c r="T41" s="804"/>
      <c r="U41" s="832"/>
    </row>
    <row r="42" spans="1:26" s="197" customFormat="1" ht="24.95" customHeight="1">
      <c r="A42" s="214"/>
      <c r="B42" s="214"/>
      <c r="C42" s="216"/>
      <c r="D42" s="214"/>
      <c r="E42" s="833"/>
      <c r="F42" s="807" t="s">
        <v>56</v>
      </c>
      <c r="G42" s="210" t="s">
        <v>212</v>
      </c>
      <c r="H42" s="210">
        <v>1250</v>
      </c>
      <c r="I42" s="210">
        <v>1250</v>
      </c>
      <c r="J42" s="210">
        <v>1250</v>
      </c>
      <c r="K42" s="210">
        <v>1250</v>
      </c>
      <c r="L42" s="210"/>
      <c r="M42" s="210"/>
      <c r="N42" s="211">
        <f>H42+I42+J42+K42</f>
        <v>5000</v>
      </c>
      <c r="O42" s="833"/>
      <c r="P42" s="821"/>
      <c r="Q42" s="830"/>
      <c r="R42" s="830"/>
      <c r="S42" s="830"/>
      <c r="T42" s="804"/>
      <c r="U42" s="832"/>
    </row>
    <row r="43" spans="1:26" s="197" customFormat="1" ht="24.95" customHeight="1">
      <c r="A43" s="214"/>
      <c r="B43" s="214"/>
      <c r="C43" s="216"/>
      <c r="D43" s="214"/>
      <c r="E43" s="833"/>
      <c r="F43" s="808"/>
      <c r="G43" s="289" t="s">
        <v>210</v>
      </c>
      <c r="H43" s="210">
        <v>625</v>
      </c>
      <c r="I43" s="210">
        <v>625</v>
      </c>
      <c r="J43" s="210">
        <v>1250</v>
      </c>
      <c r="K43" s="210">
        <v>0</v>
      </c>
      <c r="L43" s="210"/>
      <c r="M43" s="210"/>
      <c r="N43" s="211">
        <f>H43+I43+J43+K43</f>
        <v>2500</v>
      </c>
      <c r="O43" s="833"/>
      <c r="P43" s="821"/>
      <c r="Q43" s="830"/>
      <c r="R43" s="830"/>
      <c r="S43" s="830"/>
      <c r="T43" s="804"/>
      <c r="U43" s="832"/>
    </row>
    <row r="44" spans="1:26" s="197" customFormat="1" ht="24.95" customHeight="1">
      <c r="A44" s="176" t="s">
        <v>21</v>
      </c>
      <c r="B44" s="176"/>
      <c r="C44" s="178">
        <f>X34</f>
        <v>14807</v>
      </c>
      <c r="D44" s="214" t="s">
        <v>22</v>
      </c>
      <c r="E44" s="833"/>
      <c r="F44" s="807" t="s">
        <v>117</v>
      </c>
      <c r="G44" s="210" t="s">
        <v>212</v>
      </c>
      <c r="H44" s="210">
        <v>120</v>
      </c>
      <c r="I44" s="210">
        <v>132</v>
      </c>
      <c r="J44" s="210">
        <v>132</v>
      </c>
      <c r="K44" s="210">
        <v>120</v>
      </c>
      <c r="L44" s="210"/>
      <c r="M44" s="210"/>
      <c r="N44" s="211">
        <f>H44+I44+J44+K44</f>
        <v>504</v>
      </c>
      <c r="O44" s="833"/>
      <c r="P44" s="821"/>
      <c r="Q44" s="830"/>
      <c r="R44" s="830"/>
      <c r="S44" s="830"/>
      <c r="T44" s="804"/>
      <c r="U44" s="832"/>
    </row>
    <row r="45" spans="1:26" s="197" customFormat="1" ht="24.95" customHeight="1">
      <c r="A45" s="176" t="s">
        <v>23</v>
      </c>
      <c r="B45" s="176"/>
      <c r="C45" s="291">
        <f>Y34</f>
        <v>17085</v>
      </c>
      <c r="D45" s="214" t="s">
        <v>22</v>
      </c>
      <c r="E45" s="808"/>
      <c r="F45" s="808"/>
      <c r="G45" s="289" t="s">
        <v>210</v>
      </c>
      <c r="H45" s="210">
        <v>60</v>
      </c>
      <c r="I45" s="210">
        <v>60</v>
      </c>
      <c r="J45" s="210">
        <v>132</v>
      </c>
      <c r="K45" s="210">
        <v>0</v>
      </c>
      <c r="L45" s="210"/>
      <c r="M45" s="210"/>
      <c r="N45" s="211">
        <f>SUM(H45:M45)</f>
        <v>252</v>
      </c>
      <c r="O45" s="808"/>
      <c r="P45" s="811"/>
      <c r="Q45" s="831"/>
      <c r="R45" s="831"/>
      <c r="S45" s="831"/>
      <c r="T45" s="804"/>
      <c r="U45" s="832"/>
    </row>
    <row r="46" spans="1:26" s="197" customFormat="1" ht="24.95" customHeight="1">
      <c r="A46" s="176" t="s">
        <v>43</v>
      </c>
      <c r="B46" s="176"/>
      <c r="C46" s="217">
        <v>29.95</v>
      </c>
      <c r="D46" s="214" t="s">
        <v>45</v>
      </c>
      <c r="E46" s="807">
        <v>3</v>
      </c>
      <c r="F46" s="807" t="s">
        <v>58</v>
      </c>
      <c r="G46" s="210" t="s">
        <v>212</v>
      </c>
      <c r="H46" s="210">
        <v>462</v>
      </c>
      <c r="I46" s="210">
        <v>462</v>
      </c>
      <c r="J46" s="210">
        <v>462</v>
      </c>
      <c r="K46" s="210">
        <v>462</v>
      </c>
      <c r="L46" s="210"/>
      <c r="M46" s="210"/>
      <c r="N46" s="211">
        <f>H46+I46+J46+K46</f>
        <v>1848</v>
      </c>
      <c r="O46" s="807">
        <f>N46+N47</f>
        <v>2772</v>
      </c>
      <c r="P46" s="805"/>
      <c r="Q46" s="804"/>
      <c r="R46" s="804"/>
      <c r="S46" s="804"/>
      <c r="T46" s="804"/>
      <c r="U46" s="832"/>
    </row>
    <row r="47" spans="1:26" s="197" customFormat="1" ht="24.95" customHeight="1">
      <c r="A47" s="214"/>
      <c r="B47" s="214"/>
      <c r="C47" s="217"/>
      <c r="D47" s="217"/>
      <c r="E47" s="833"/>
      <c r="F47" s="808"/>
      <c r="G47" s="289" t="s">
        <v>210</v>
      </c>
      <c r="H47" s="210">
        <v>231</v>
      </c>
      <c r="I47" s="210">
        <v>231</v>
      </c>
      <c r="J47" s="210">
        <v>462</v>
      </c>
      <c r="K47" s="210">
        <v>0</v>
      </c>
      <c r="L47" s="210"/>
      <c r="M47" s="210"/>
      <c r="N47" s="211">
        <f>H47+I47+J47+K47</f>
        <v>924</v>
      </c>
      <c r="O47" s="833"/>
      <c r="P47" s="805"/>
      <c r="Q47" s="804"/>
      <c r="R47" s="804"/>
      <c r="S47" s="804"/>
      <c r="T47" s="804"/>
      <c r="U47" s="832"/>
    </row>
    <row r="48" spans="1:26" s="197" customFormat="1" ht="24.95" customHeight="1">
      <c r="A48" s="214"/>
      <c r="B48" s="214"/>
      <c r="C48" s="217"/>
      <c r="D48" s="217"/>
      <c r="E48" s="803">
        <v>7</v>
      </c>
      <c r="F48" s="807" t="s">
        <v>127</v>
      </c>
      <c r="G48" s="210" t="s">
        <v>212</v>
      </c>
      <c r="H48" s="210">
        <v>550</v>
      </c>
      <c r="I48" s="210">
        <v>550</v>
      </c>
      <c r="J48" s="210">
        <v>550</v>
      </c>
      <c r="K48" s="210">
        <v>550</v>
      </c>
      <c r="L48" s="210"/>
      <c r="M48" s="210"/>
      <c r="N48" s="211">
        <f>H48+I48+J48+K48</f>
        <v>2200</v>
      </c>
      <c r="O48" s="803">
        <f>N48+N49</f>
        <v>3300</v>
      </c>
      <c r="P48" s="805"/>
      <c r="Q48" s="804"/>
      <c r="R48" s="804"/>
      <c r="S48" s="804"/>
      <c r="T48" s="804"/>
      <c r="U48" s="832"/>
    </row>
    <row r="49" spans="1:21" s="197" customFormat="1" ht="24.95" customHeight="1">
      <c r="A49" s="214"/>
      <c r="B49" s="214"/>
      <c r="C49" s="217"/>
      <c r="D49" s="217"/>
      <c r="E49" s="803"/>
      <c r="F49" s="808"/>
      <c r="G49" s="289" t="s">
        <v>210</v>
      </c>
      <c r="H49" s="210">
        <v>275</v>
      </c>
      <c r="I49" s="210">
        <v>275</v>
      </c>
      <c r="J49" s="210">
        <v>550</v>
      </c>
      <c r="K49" s="210">
        <v>0</v>
      </c>
      <c r="L49" s="210"/>
      <c r="M49" s="210"/>
      <c r="N49" s="211">
        <f>H49+I49+J49+K49</f>
        <v>1100</v>
      </c>
      <c r="O49" s="803"/>
      <c r="P49" s="805"/>
      <c r="Q49" s="804"/>
      <c r="R49" s="804"/>
      <c r="S49" s="804"/>
      <c r="T49" s="804"/>
      <c r="U49" s="832"/>
    </row>
    <row r="50" spans="1:21" ht="14.25" customHeight="1">
      <c r="G50" s="138"/>
      <c r="O50" s="193">
        <f t="shared" ref="O50:T50" si="0">SUM(O40:O49)</f>
        <v>80736</v>
      </c>
      <c r="P50" s="193">
        <f t="shared" si="0"/>
        <v>18224</v>
      </c>
      <c r="Q50" s="193">
        <f t="shared" si="0"/>
        <v>9112</v>
      </c>
      <c r="R50" s="193">
        <f t="shared" si="0"/>
        <v>27336</v>
      </c>
      <c r="S50" s="193">
        <f t="shared" si="0"/>
        <v>2278</v>
      </c>
      <c r="T50" s="193">
        <f t="shared" si="0"/>
        <v>21312</v>
      </c>
    </row>
    <row r="51" spans="1:21">
      <c r="G51" s="138"/>
    </row>
    <row r="52" spans="1:21">
      <c r="G52" s="138"/>
    </row>
    <row r="53" spans="1:21">
      <c r="G53" s="138"/>
    </row>
    <row r="54" spans="1:21">
      <c r="G54" s="138"/>
    </row>
    <row r="55" spans="1:21">
      <c r="G55" s="138"/>
    </row>
    <row r="56" spans="1:21">
      <c r="G56" s="138"/>
    </row>
    <row r="57" spans="1:21">
      <c r="G57" s="138"/>
    </row>
    <row r="58" spans="1:21">
      <c r="G58" s="138"/>
    </row>
    <row r="59" spans="1:21">
      <c r="G59" s="138"/>
    </row>
    <row r="60" spans="1:21">
      <c r="G60" s="138"/>
    </row>
    <row r="61" spans="1:21">
      <c r="G61" s="138"/>
    </row>
    <row r="62" spans="1:21">
      <c r="G62" s="138"/>
    </row>
    <row r="63" spans="1:21">
      <c r="G63" s="138"/>
    </row>
    <row r="64" spans="1:21">
      <c r="G64" s="138"/>
    </row>
    <row r="65" spans="7:7">
      <c r="G65" s="138"/>
    </row>
    <row r="66" spans="7:7">
      <c r="G66" s="138"/>
    </row>
  </sheetData>
  <mergeCells count="71">
    <mergeCell ref="E40:E45"/>
    <mergeCell ref="E46:E47"/>
    <mergeCell ref="E48:E49"/>
    <mergeCell ref="F46:F47"/>
    <mergeCell ref="F40:F41"/>
    <mergeCell ref="F48:F49"/>
    <mergeCell ref="F42:F43"/>
    <mergeCell ref="F44:F45"/>
    <mergeCell ref="F30:F31"/>
    <mergeCell ref="O40:O45"/>
    <mergeCell ref="S40:S45"/>
    <mergeCell ref="O48:O49"/>
    <mergeCell ref="P46:P47"/>
    <mergeCell ref="Q46:Q47"/>
    <mergeCell ref="F32:F33"/>
    <mergeCell ref="H38:J38"/>
    <mergeCell ref="N38:N39"/>
    <mergeCell ref="S48:S49"/>
    <mergeCell ref="O46:O47"/>
    <mergeCell ref="A30:A33"/>
    <mergeCell ref="D30:D31"/>
    <mergeCell ref="D32:D33"/>
    <mergeCell ref="E30:E31"/>
    <mergeCell ref="C30:C33"/>
    <mergeCell ref="B30:B33"/>
    <mergeCell ref="E32:E33"/>
    <mergeCell ref="Y32:Y33"/>
    <mergeCell ref="X32:X33"/>
    <mergeCell ref="W32:W33"/>
    <mergeCell ref="V32:V33"/>
    <mergeCell ref="T40:T45"/>
    <mergeCell ref="U40:U45"/>
    <mergeCell ref="T32:T33"/>
    <mergeCell ref="W30:W31"/>
    <mergeCell ref="X30:X31"/>
    <mergeCell ref="Y30:Y31"/>
    <mergeCell ref="A1:Y1"/>
    <mergeCell ref="A2:Y2"/>
    <mergeCell ref="M7:N7"/>
    <mergeCell ref="M8:N8"/>
    <mergeCell ref="A3:Y3"/>
    <mergeCell ref="M6:N6"/>
    <mergeCell ref="O7:R7"/>
    <mergeCell ref="A4:W4"/>
    <mergeCell ref="M5:N5"/>
    <mergeCell ref="G28:G29"/>
    <mergeCell ref="H28:Q28"/>
    <mergeCell ref="P10:T10"/>
    <mergeCell ref="S28:U29"/>
    <mergeCell ref="V30:V31"/>
    <mergeCell ref="S32:S33"/>
    <mergeCell ref="R30:R31"/>
    <mergeCell ref="R32:R33"/>
    <mergeCell ref="S30:S31"/>
    <mergeCell ref="T30:T31"/>
    <mergeCell ref="U30:U31"/>
    <mergeCell ref="U32:U33"/>
    <mergeCell ref="T46:T47"/>
    <mergeCell ref="U46:U47"/>
    <mergeCell ref="R46:R47"/>
    <mergeCell ref="P37:R37"/>
    <mergeCell ref="T48:T49"/>
    <mergeCell ref="P48:P49"/>
    <mergeCell ref="Q48:Q49"/>
    <mergeCell ref="R48:R49"/>
    <mergeCell ref="T38:U38"/>
    <mergeCell ref="R40:R45"/>
    <mergeCell ref="S46:S47"/>
    <mergeCell ref="U48:U49"/>
    <mergeCell ref="P40:P45"/>
    <mergeCell ref="Q40:Q45"/>
  </mergeCells>
  <phoneticPr fontId="0" type="noConversion"/>
  <pageMargins left="0.25" right="0.21" top="0.2" bottom="0.19" header="0.2" footer="0.19"/>
  <pageSetup scale="4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topLeftCell="A31" zoomScale="60" zoomScaleNormal="100" workbookViewId="0">
      <selection activeCell="C37" sqref="C37:C42"/>
    </sheetView>
  </sheetViews>
  <sheetFormatPr defaultRowHeight="12.75"/>
  <cols>
    <col min="1" max="1" width="13.5703125" customWidth="1"/>
    <col min="2" max="2" width="11.28515625" customWidth="1"/>
    <col min="3" max="3" width="14.42578125" customWidth="1"/>
    <col min="4" max="4" width="13.85546875" customWidth="1"/>
    <col min="5" max="5" width="8" customWidth="1"/>
    <col min="6" max="6" width="10" customWidth="1"/>
    <col min="7" max="7" width="16.8554687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3" width="10.42578125" customWidth="1"/>
    <col min="14" max="14" width="12" customWidth="1"/>
    <col min="15" max="15" width="11.42578125" customWidth="1"/>
    <col min="16" max="16" width="9" customWidth="1"/>
    <col min="17" max="17" width="8.85546875" customWidth="1"/>
    <col min="18" max="18" width="9.28515625" customWidth="1"/>
    <col min="19" max="19" width="8.85546875" customWidth="1"/>
    <col min="20" max="20" width="8.42578125" customWidth="1"/>
    <col min="21" max="21" width="8.85546875" customWidth="1"/>
    <col min="22" max="22" width="10" customWidth="1"/>
    <col min="23" max="23" width="10.140625" customWidth="1"/>
    <col min="24" max="24" width="13.7109375" customWidth="1"/>
    <col min="25" max="25" width="15.570312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ht="15" customHeight="1" thickBot="1">
      <c r="A5" s="3" t="s">
        <v>0</v>
      </c>
      <c r="B5" s="4"/>
      <c r="C5" s="5"/>
      <c r="D5" s="5"/>
      <c r="E5" s="5"/>
      <c r="F5" s="5"/>
      <c r="G5" s="5"/>
      <c r="H5" s="5"/>
      <c r="I5" s="5"/>
      <c r="J5" s="6"/>
      <c r="K5" s="6"/>
      <c r="L5" s="4"/>
      <c r="M5" s="793" t="s">
        <v>28</v>
      </c>
      <c r="N5" s="794"/>
      <c r="O5" s="8"/>
      <c r="P5" s="5"/>
      <c r="Q5" s="7"/>
      <c r="R5" s="7"/>
      <c r="S5" s="7"/>
      <c r="T5" s="7"/>
      <c r="U5" s="7"/>
      <c r="V5" s="9"/>
      <c r="W5" s="3" t="s">
        <v>20</v>
      </c>
      <c r="X5" s="8"/>
      <c r="Y5" s="10"/>
    </row>
    <row r="6" spans="1:25" ht="15" customHeight="1" thickBo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796" t="s">
        <v>2</v>
      </c>
      <c r="N6" s="797"/>
      <c r="O6" s="18"/>
      <c r="P6" s="13"/>
      <c r="Q6" s="13"/>
      <c r="R6" s="13"/>
      <c r="S6" s="13"/>
      <c r="T6" s="7"/>
      <c r="U6" s="7"/>
      <c r="V6" s="19"/>
      <c r="W6" s="20"/>
      <c r="X6" s="18"/>
      <c r="Y6" s="19"/>
    </row>
    <row r="7" spans="1:25" ht="15" customHeight="1" thickBot="1">
      <c r="A7" s="21" t="s">
        <v>97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4"/>
      <c r="M7" s="791" t="s">
        <v>67</v>
      </c>
      <c r="N7" s="792"/>
      <c r="O7" s="798"/>
      <c r="P7" s="792"/>
      <c r="Q7" s="792"/>
      <c r="R7" s="792"/>
      <c r="S7" s="27"/>
      <c r="T7" s="7"/>
      <c r="U7" s="7"/>
      <c r="V7" s="29"/>
      <c r="W7" s="30" t="s">
        <v>230</v>
      </c>
      <c r="X7" s="26"/>
      <c r="Y7" s="29"/>
    </row>
    <row r="8" spans="1:25" ht="15" customHeight="1">
      <c r="A8" s="31" t="s">
        <v>34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793" t="s">
        <v>36</v>
      </c>
      <c r="N8" s="794"/>
      <c r="O8" s="5" t="s">
        <v>64</v>
      </c>
      <c r="P8" s="7"/>
      <c r="Q8" s="7"/>
      <c r="R8" s="7"/>
      <c r="S8" s="7"/>
      <c r="T8" s="7"/>
      <c r="U8" s="112"/>
      <c r="V8" s="112"/>
      <c r="W8" s="6"/>
      <c r="X8" s="6"/>
      <c r="Y8" s="9"/>
    </row>
    <row r="9" spans="1:25" ht="15" customHeight="1">
      <c r="A9" s="37" t="s">
        <v>64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4"/>
      <c r="M9" s="87"/>
      <c r="N9" s="14"/>
      <c r="O9" s="38" t="s">
        <v>65</v>
      </c>
      <c r="P9" s="15"/>
      <c r="Q9" s="15"/>
      <c r="R9" s="15"/>
      <c r="S9" s="15"/>
      <c r="T9" s="15"/>
      <c r="U9" s="36"/>
      <c r="V9" s="36"/>
      <c r="W9" s="13"/>
      <c r="X9" s="13"/>
      <c r="Y9" s="57"/>
    </row>
    <row r="10" spans="1:25" ht="15" customHeight="1" thickBot="1">
      <c r="A10" s="37" t="s">
        <v>65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4"/>
      <c r="M10" s="113" t="s">
        <v>38</v>
      </c>
      <c r="N10" s="35"/>
      <c r="O10" s="44"/>
      <c r="P10" s="801"/>
      <c r="Q10" s="801"/>
      <c r="R10" s="801"/>
      <c r="S10" s="801"/>
      <c r="T10" s="801"/>
      <c r="U10" s="43"/>
      <c r="V10" s="30" t="s">
        <v>230</v>
      </c>
      <c r="W10" s="43"/>
      <c r="X10" s="43"/>
      <c r="Y10" s="121"/>
    </row>
    <row r="11" spans="1:25" ht="15" customHeight="1">
      <c r="A11" s="37" t="s">
        <v>66</v>
      </c>
      <c r="B11" s="38"/>
      <c r="C11" s="38"/>
      <c r="D11" s="38"/>
      <c r="E11" s="38"/>
      <c r="F11" s="38"/>
      <c r="G11" s="39"/>
      <c r="H11" s="12"/>
      <c r="I11" s="15"/>
      <c r="J11" s="15"/>
      <c r="K11" s="17"/>
      <c r="L11" s="12"/>
      <c r="M11" s="114" t="s">
        <v>39</v>
      </c>
      <c r="N11" s="15"/>
      <c r="O11" s="12"/>
      <c r="P11" s="15" t="s">
        <v>40</v>
      </c>
      <c r="Q11" s="18"/>
      <c r="R11" s="15"/>
      <c r="S11" s="15"/>
      <c r="T11" s="15"/>
      <c r="U11" s="15"/>
      <c r="V11" s="15"/>
      <c r="W11" s="46"/>
      <c r="X11" s="46"/>
      <c r="Y11" s="47"/>
    </row>
    <row r="12" spans="1:25" ht="15" customHeight="1">
      <c r="A12" s="37" t="s">
        <v>63</v>
      </c>
      <c r="B12" s="38"/>
      <c r="C12" s="38"/>
      <c r="D12" s="38"/>
      <c r="E12" s="38"/>
      <c r="F12" s="38"/>
      <c r="G12" s="38"/>
      <c r="H12" s="12"/>
      <c r="I12" s="15"/>
      <c r="J12" s="15"/>
      <c r="K12" s="17"/>
      <c r="L12" s="12"/>
      <c r="M12" s="114" t="s">
        <v>37</v>
      </c>
      <c r="N12" s="15"/>
      <c r="O12" s="15"/>
      <c r="P12" s="15" t="s">
        <v>30</v>
      </c>
      <c r="Q12" s="15"/>
      <c r="R12" s="18"/>
      <c r="S12" s="15"/>
      <c r="T12" s="15"/>
      <c r="U12" s="15"/>
      <c r="V12" s="15"/>
      <c r="W12" s="15"/>
      <c r="X12" s="13"/>
      <c r="Y12" s="57"/>
    </row>
    <row r="13" spans="1:25" ht="15" customHeight="1">
      <c r="A13" s="31" t="s">
        <v>35</v>
      </c>
      <c r="B13" s="42"/>
      <c r="C13" s="42"/>
      <c r="D13" s="42"/>
      <c r="E13" s="42"/>
      <c r="F13" s="42"/>
      <c r="G13" s="42"/>
      <c r="H13" s="32"/>
      <c r="I13" s="43"/>
      <c r="J13" s="33"/>
      <c r="K13" s="33"/>
      <c r="L13" s="118"/>
      <c r="M13" s="18" t="s">
        <v>3</v>
      </c>
      <c r="N13" s="15"/>
      <c r="O13" s="15"/>
      <c r="P13" s="15" t="s">
        <v>76</v>
      </c>
      <c r="Q13" s="15"/>
      <c r="R13" s="15"/>
      <c r="S13" s="15"/>
      <c r="T13" s="15"/>
      <c r="U13" s="15"/>
      <c r="V13" s="15"/>
      <c r="W13" s="18"/>
      <c r="X13" s="15"/>
      <c r="Y13" s="45"/>
    </row>
    <row r="14" spans="1:25" ht="15" customHeight="1">
      <c r="A14" s="37" t="s">
        <v>62</v>
      </c>
      <c r="B14" s="38"/>
      <c r="C14" s="38"/>
      <c r="D14" s="38"/>
      <c r="E14" s="38"/>
      <c r="F14" s="38"/>
      <c r="G14" s="39"/>
      <c r="H14" s="12"/>
      <c r="I14" s="15"/>
      <c r="J14" s="15"/>
      <c r="K14" s="17"/>
      <c r="L14" s="119"/>
      <c r="M14" s="18" t="s">
        <v>4</v>
      </c>
      <c r="N14" s="16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45"/>
    </row>
    <row r="15" spans="1:25" ht="15" customHeight="1">
      <c r="A15" s="37" t="s">
        <v>63</v>
      </c>
      <c r="B15" s="38"/>
      <c r="C15" s="38"/>
      <c r="D15" s="38"/>
      <c r="E15" s="38"/>
      <c r="G15" s="38"/>
      <c r="H15" s="12"/>
      <c r="I15" s="15"/>
      <c r="J15" s="15"/>
      <c r="K15" s="17"/>
      <c r="L15" s="115"/>
      <c r="M15" s="18" t="s">
        <v>5</v>
      </c>
      <c r="N15" s="15"/>
      <c r="O15" s="12"/>
      <c r="P15" s="15" t="s">
        <v>31</v>
      </c>
      <c r="Q15" s="18"/>
      <c r="R15" s="15"/>
      <c r="S15" s="15"/>
      <c r="T15" s="15"/>
      <c r="U15" s="15"/>
      <c r="V15" s="15"/>
      <c r="W15" s="15"/>
      <c r="X15" s="15"/>
      <c r="Y15" s="45"/>
    </row>
    <row r="16" spans="1:25" ht="15" customHeight="1">
      <c r="A16" s="122"/>
      <c r="B16" s="41"/>
      <c r="C16" s="41"/>
      <c r="D16" s="41"/>
      <c r="E16" s="41"/>
      <c r="F16" s="41"/>
      <c r="G16" s="41"/>
      <c r="H16" s="22"/>
      <c r="I16" s="25"/>
      <c r="J16" s="25"/>
      <c r="K16" s="23"/>
      <c r="L16" s="117"/>
      <c r="M16" s="116" t="s">
        <v>68</v>
      </c>
      <c r="N16" s="25"/>
      <c r="O16" s="22"/>
      <c r="P16" s="25"/>
      <c r="Q16" s="116"/>
      <c r="R16" s="25"/>
      <c r="S16" s="25"/>
      <c r="T16" s="25"/>
      <c r="U16" s="25"/>
      <c r="V16" s="25"/>
      <c r="W16" s="25"/>
      <c r="X16" s="25"/>
      <c r="Y16" s="123"/>
    </row>
    <row r="17" spans="1:25" ht="15.95" customHeight="1">
      <c r="A17" s="48"/>
      <c r="B17" s="49"/>
      <c r="C17" s="50"/>
      <c r="D17" s="50"/>
      <c r="E17" s="50"/>
      <c r="F17" s="50"/>
      <c r="G17" s="51"/>
      <c r="H17" s="231" t="s">
        <v>81</v>
      </c>
      <c r="I17" s="232"/>
      <c r="J17" s="233"/>
      <c r="K17" s="234"/>
      <c r="L17" s="233"/>
      <c r="M17" s="234"/>
      <c r="N17" s="234"/>
      <c r="O17" s="234"/>
      <c r="P17" s="12"/>
      <c r="Q17" s="56" t="s">
        <v>32</v>
      </c>
      <c r="R17" s="12"/>
      <c r="S17" s="12"/>
      <c r="T17" s="12"/>
      <c r="U17" s="15"/>
      <c r="V17" s="15"/>
      <c r="W17" s="15"/>
      <c r="X17" s="13"/>
      <c r="Y17" s="57"/>
    </row>
    <row r="18" spans="1:25" ht="15.95" customHeight="1">
      <c r="A18" s="53"/>
      <c r="B18" s="49"/>
      <c r="C18" s="50"/>
      <c r="D18" s="50"/>
      <c r="E18" s="50"/>
      <c r="F18" s="54"/>
      <c r="G18" s="55"/>
      <c r="H18" s="235" t="s">
        <v>79</v>
      </c>
      <c r="I18" s="232"/>
      <c r="J18" s="233"/>
      <c r="K18" s="234"/>
      <c r="L18" s="233"/>
      <c r="M18" s="234"/>
      <c r="N18" s="234"/>
      <c r="O18" s="234"/>
      <c r="P18" s="12"/>
      <c r="Q18" s="258" t="s">
        <v>225</v>
      </c>
      <c r="R18" s="180"/>
      <c r="S18" s="180"/>
      <c r="T18" s="12"/>
      <c r="U18" s="15"/>
      <c r="V18" s="15"/>
      <c r="W18" s="15"/>
      <c r="X18" s="13"/>
      <c r="Y18" s="57"/>
    </row>
    <row r="19" spans="1:25" ht="15.95" customHeight="1">
      <c r="A19" s="53"/>
      <c r="B19" s="12"/>
      <c r="C19" s="54"/>
      <c r="D19" s="54"/>
      <c r="E19" s="54"/>
      <c r="F19" s="12"/>
      <c r="G19" s="58"/>
      <c r="H19" s="236"/>
      <c r="I19" s="234"/>
      <c r="J19" s="233"/>
      <c r="K19" s="233"/>
      <c r="L19" s="233"/>
      <c r="M19" s="233"/>
      <c r="N19" s="233"/>
      <c r="O19" s="234"/>
      <c r="P19" s="12"/>
      <c r="Q19" s="259" t="s">
        <v>137</v>
      </c>
      <c r="R19" s="179"/>
      <c r="S19" s="179"/>
      <c r="T19" s="15"/>
      <c r="U19" s="15"/>
      <c r="V19" s="15"/>
      <c r="W19" s="15"/>
      <c r="X19" s="13"/>
      <c r="Y19" s="57"/>
    </row>
    <row r="20" spans="1:25" ht="15.95" customHeight="1">
      <c r="A20" s="53"/>
      <c r="B20" s="12"/>
      <c r="C20" s="54"/>
      <c r="D20" s="54"/>
      <c r="E20" s="54"/>
      <c r="F20" s="12"/>
      <c r="G20" s="58"/>
      <c r="H20" s="235" t="s">
        <v>80</v>
      </c>
      <c r="I20" s="234"/>
      <c r="J20" s="237"/>
      <c r="K20" s="233"/>
      <c r="L20" s="233"/>
      <c r="M20" s="233"/>
      <c r="N20" s="233"/>
      <c r="O20" s="234"/>
      <c r="P20" s="12"/>
      <c r="Q20" s="260" t="s">
        <v>224</v>
      </c>
      <c r="R20" s="180"/>
      <c r="S20" s="180"/>
      <c r="T20" s="15"/>
      <c r="U20" s="15"/>
      <c r="V20" s="15"/>
      <c r="W20" s="15"/>
      <c r="X20" s="13"/>
      <c r="Y20" s="57"/>
    </row>
    <row r="21" spans="1:25" ht="15.95" customHeight="1">
      <c r="A21" s="53"/>
      <c r="B21" s="12"/>
      <c r="C21" s="54"/>
      <c r="D21" s="54"/>
      <c r="E21" s="54"/>
      <c r="F21" s="12"/>
      <c r="G21" s="58"/>
      <c r="H21" s="236" t="s">
        <v>227</v>
      </c>
      <c r="I21" s="234"/>
      <c r="J21" s="237"/>
      <c r="K21" s="233"/>
      <c r="L21" s="233"/>
      <c r="M21" s="233"/>
      <c r="N21" s="233"/>
      <c r="O21" s="234"/>
      <c r="P21" s="12"/>
      <c r="Q21" s="260"/>
      <c r="R21" s="180"/>
      <c r="S21" s="180"/>
      <c r="T21" s="15"/>
      <c r="U21" s="15"/>
      <c r="V21" s="15"/>
      <c r="W21" s="15"/>
      <c r="X21" s="13"/>
      <c r="Y21" s="57"/>
    </row>
    <row r="22" spans="1:25" ht="15.95" customHeight="1">
      <c r="A22" s="53"/>
      <c r="B22" s="12"/>
      <c r="C22" s="54"/>
      <c r="D22" s="54"/>
      <c r="E22" s="54"/>
      <c r="F22" s="12"/>
      <c r="G22" s="12"/>
      <c r="H22" s="841" t="s">
        <v>24</v>
      </c>
      <c r="I22" s="842"/>
      <c r="J22" s="168">
        <v>40</v>
      </c>
      <c r="K22" s="168">
        <v>42</v>
      </c>
      <c r="L22" s="168">
        <v>44</v>
      </c>
      <c r="M22" s="168">
        <v>46</v>
      </c>
      <c r="N22" s="168"/>
      <c r="O22" s="239" t="s">
        <v>11</v>
      </c>
      <c r="P22" s="12"/>
      <c r="Q22" s="52"/>
      <c r="R22" s="12"/>
      <c r="S22" s="12"/>
      <c r="T22" s="12"/>
      <c r="U22" s="15"/>
      <c r="V22" s="15"/>
      <c r="W22" s="15"/>
      <c r="X22" s="13"/>
      <c r="Y22" s="57"/>
    </row>
    <row r="23" spans="1:25" ht="15.95" customHeight="1">
      <c r="A23" s="53"/>
      <c r="B23" s="12"/>
      <c r="C23" s="12"/>
      <c r="D23" s="12"/>
      <c r="E23" s="12"/>
      <c r="F23" s="12"/>
      <c r="G23" s="12"/>
      <c r="H23" s="298" t="s">
        <v>125</v>
      </c>
      <c r="I23" s="297"/>
      <c r="J23" s="188">
        <v>2</v>
      </c>
      <c r="K23" s="188">
        <v>3</v>
      </c>
      <c r="L23" s="188">
        <v>2</v>
      </c>
      <c r="M23" s="188">
        <v>2</v>
      </c>
      <c r="N23" s="188"/>
      <c r="O23" s="240">
        <f>SUM(J23:N23)</f>
        <v>9</v>
      </c>
      <c r="P23" s="12"/>
      <c r="Q23" s="52"/>
      <c r="R23" s="12"/>
      <c r="S23" s="12"/>
      <c r="T23" s="12"/>
      <c r="U23" s="15"/>
      <c r="V23" s="15"/>
      <c r="W23" s="15"/>
      <c r="X23" s="13"/>
      <c r="Y23" s="57"/>
    </row>
    <row r="24" spans="1:25" ht="15.95" customHeight="1">
      <c r="A24" s="53"/>
      <c r="B24" s="12"/>
      <c r="C24" s="12"/>
      <c r="D24" s="12"/>
      <c r="E24" s="12"/>
      <c r="F24" s="12"/>
      <c r="G24" s="12"/>
      <c r="H24" s="298" t="s">
        <v>55</v>
      </c>
      <c r="I24" s="297"/>
      <c r="J24" s="168">
        <v>2</v>
      </c>
      <c r="K24" s="168">
        <v>2</v>
      </c>
      <c r="L24" s="195">
        <v>3</v>
      </c>
      <c r="M24" s="168">
        <v>2</v>
      </c>
      <c r="N24" s="168"/>
      <c r="O24" s="195">
        <f>SUM(J24:N24)</f>
        <v>9</v>
      </c>
      <c r="P24" s="12"/>
      <c r="Q24" s="52"/>
      <c r="R24" s="12"/>
      <c r="S24" s="12"/>
      <c r="T24" s="12"/>
      <c r="U24" s="15"/>
      <c r="V24" s="15"/>
      <c r="W24" s="15"/>
      <c r="X24" s="13"/>
      <c r="Y24" s="57"/>
    </row>
    <row r="25" spans="1:25" ht="15.95" customHeight="1">
      <c r="A25" s="53"/>
      <c r="B25" s="12"/>
      <c r="C25" s="12"/>
      <c r="D25" s="12"/>
      <c r="E25" s="12"/>
      <c r="F25" s="12"/>
      <c r="G25" s="12"/>
      <c r="H25" s="168"/>
      <c r="I25" s="241"/>
      <c r="J25" s="168"/>
      <c r="K25" s="168"/>
      <c r="L25" s="195"/>
      <c r="M25" s="168"/>
      <c r="N25" s="168"/>
      <c r="O25" s="195">
        <f>SUM(O23:O24)</f>
        <v>18</v>
      </c>
      <c r="P25" s="12"/>
      <c r="Q25" s="52"/>
      <c r="R25" s="12"/>
      <c r="S25" s="12"/>
      <c r="T25" s="12"/>
      <c r="U25" s="15"/>
      <c r="V25" s="15"/>
      <c r="W25" s="15"/>
      <c r="X25" s="13"/>
      <c r="Y25" s="57"/>
    </row>
    <row r="26" spans="1:25" ht="15.95" customHeight="1">
      <c r="A26" s="53"/>
      <c r="B26" s="12"/>
      <c r="C26" s="12"/>
      <c r="D26" s="12"/>
      <c r="E26" s="12"/>
      <c r="F26" s="12"/>
      <c r="G26" s="12"/>
      <c r="H26" s="236" t="s">
        <v>228</v>
      </c>
      <c r="I26" s="238"/>
      <c r="J26" s="168"/>
      <c r="K26" s="168"/>
      <c r="L26" s="195"/>
      <c r="M26" s="168"/>
      <c r="N26" s="168"/>
      <c r="O26" s="195"/>
      <c r="P26" s="12"/>
      <c r="Q26" s="52"/>
      <c r="R26" s="12"/>
      <c r="S26" s="12"/>
      <c r="T26" s="12"/>
      <c r="U26" s="15"/>
      <c r="V26" s="15"/>
      <c r="W26" s="15"/>
      <c r="X26" s="13"/>
      <c r="Y26" s="57"/>
    </row>
    <row r="27" spans="1:25" ht="15.95" customHeight="1">
      <c r="A27" s="53"/>
      <c r="B27" s="12"/>
      <c r="C27" s="12"/>
      <c r="D27" s="12"/>
      <c r="E27" s="12"/>
      <c r="F27" s="12"/>
      <c r="G27" s="12"/>
      <c r="H27" s="841" t="s">
        <v>24</v>
      </c>
      <c r="I27" s="842"/>
      <c r="J27" s="168">
        <v>40</v>
      </c>
      <c r="K27" s="168">
        <v>42</v>
      </c>
      <c r="L27" s="168">
        <v>44</v>
      </c>
      <c r="M27" s="168">
        <v>46</v>
      </c>
      <c r="N27" s="168"/>
      <c r="O27" s="239" t="s">
        <v>11</v>
      </c>
      <c r="P27" s="12"/>
      <c r="Q27" s="52"/>
      <c r="R27" s="12"/>
      <c r="S27" s="12"/>
      <c r="T27" s="12"/>
      <c r="U27" s="15"/>
      <c r="V27" s="15"/>
      <c r="W27" s="15"/>
      <c r="X27" s="13"/>
      <c r="Y27" s="57"/>
    </row>
    <row r="28" spans="1:25" ht="15.95" customHeight="1">
      <c r="A28" s="53"/>
      <c r="B28" s="12"/>
      <c r="C28" s="12"/>
      <c r="D28" s="12"/>
      <c r="E28" s="12"/>
      <c r="F28" s="12"/>
      <c r="G28" s="12"/>
      <c r="H28" s="298" t="s">
        <v>125</v>
      </c>
      <c r="I28" s="297"/>
      <c r="J28" s="188">
        <v>0</v>
      </c>
      <c r="K28" s="188">
        <v>2</v>
      </c>
      <c r="L28" s="188">
        <v>2</v>
      </c>
      <c r="M28" s="188">
        <v>1</v>
      </c>
      <c r="N28" s="299"/>
      <c r="O28" s="239">
        <f>SUM(J28:N28)</f>
        <v>5</v>
      </c>
      <c r="P28" s="12"/>
      <c r="Q28" s="52"/>
      <c r="R28" s="12"/>
      <c r="S28" s="12"/>
      <c r="T28" s="12"/>
      <c r="U28" s="15"/>
      <c r="V28" s="15"/>
      <c r="W28" s="15"/>
      <c r="X28" s="13"/>
      <c r="Y28" s="57"/>
    </row>
    <row r="29" spans="1:25" ht="15.95" customHeight="1">
      <c r="A29" s="53"/>
      <c r="B29" s="12"/>
      <c r="C29" s="12"/>
      <c r="D29" s="12"/>
      <c r="E29" s="12"/>
      <c r="F29" s="12"/>
      <c r="G29" s="12"/>
      <c r="H29" s="298" t="s">
        <v>55</v>
      </c>
      <c r="I29" s="297"/>
      <c r="J29" s="188">
        <v>2</v>
      </c>
      <c r="K29" s="188">
        <v>2</v>
      </c>
      <c r="L29" s="242">
        <v>2</v>
      </c>
      <c r="M29" s="188">
        <v>2</v>
      </c>
      <c r="N29" s="299"/>
      <c r="O29" s="195">
        <f>SUM(J29:N29)</f>
        <v>8</v>
      </c>
      <c r="P29" s="12"/>
      <c r="Q29" s="52"/>
      <c r="R29" s="12"/>
      <c r="S29" s="12"/>
      <c r="T29" s="12"/>
      <c r="U29" s="15"/>
      <c r="V29" s="15"/>
      <c r="W29" s="15"/>
      <c r="X29" s="13"/>
      <c r="Y29" s="57"/>
    </row>
    <row r="30" spans="1:25" ht="15.95" customHeight="1">
      <c r="A30" s="53"/>
      <c r="B30" s="12"/>
      <c r="C30" s="12"/>
      <c r="D30" s="12"/>
      <c r="E30" s="12"/>
      <c r="F30" s="12"/>
      <c r="G30" s="12"/>
      <c r="H30" s="299" t="s">
        <v>107</v>
      </c>
      <c r="I30" s="244"/>
      <c r="J30" s="168">
        <v>1</v>
      </c>
      <c r="K30" s="168">
        <v>2</v>
      </c>
      <c r="L30" s="195">
        <v>2</v>
      </c>
      <c r="M30" s="168">
        <v>0</v>
      </c>
      <c r="N30" s="167"/>
      <c r="O30" s="195">
        <f>SUM(J30:N30)</f>
        <v>5</v>
      </c>
      <c r="P30" s="12"/>
      <c r="Q30" s="52"/>
      <c r="R30" s="12"/>
      <c r="S30" s="12"/>
      <c r="T30" s="12"/>
      <c r="U30" s="15"/>
      <c r="V30" s="15"/>
      <c r="W30" s="15"/>
      <c r="X30" s="13"/>
      <c r="Y30" s="57"/>
    </row>
    <row r="31" spans="1:25" ht="15.95" customHeight="1">
      <c r="A31" s="53"/>
      <c r="B31" s="12"/>
      <c r="C31" s="12"/>
      <c r="D31" s="12"/>
      <c r="E31" s="12"/>
      <c r="F31" s="12"/>
      <c r="G31" s="12"/>
      <c r="H31" s="243" t="s">
        <v>6</v>
      </c>
      <c r="I31" s="244" t="s">
        <v>165</v>
      </c>
      <c r="J31" s="300">
        <v>10.4</v>
      </c>
      <c r="K31" s="233" t="s">
        <v>17</v>
      </c>
      <c r="L31" s="296"/>
      <c r="M31" s="296"/>
      <c r="N31" s="296"/>
      <c r="O31" s="195">
        <f>SUM(O28:O30)</f>
        <v>18</v>
      </c>
      <c r="P31" s="12"/>
      <c r="Q31" s="52"/>
      <c r="R31" s="12"/>
      <c r="S31" s="12"/>
      <c r="T31" s="12"/>
      <c r="U31" s="15"/>
      <c r="V31" s="15"/>
      <c r="W31" s="15"/>
      <c r="X31" s="13"/>
      <c r="Y31" s="57"/>
    </row>
    <row r="32" spans="1:25" ht="15.95" customHeight="1">
      <c r="A32" s="53"/>
      <c r="B32" s="12"/>
      <c r="C32" s="12"/>
      <c r="D32" s="12"/>
      <c r="E32" s="12"/>
      <c r="F32" s="12"/>
      <c r="G32" s="12"/>
      <c r="H32" s="247" t="s">
        <v>7</v>
      </c>
      <c r="I32" s="238" t="s">
        <v>1</v>
      </c>
      <c r="J32" s="248">
        <v>9.4</v>
      </c>
      <c r="K32" s="233" t="s">
        <v>17</v>
      </c>
      <c r="L32" s="296"/>
      <c r="M32" s="296"/>
      <c r="N32" s="296"/>
      <c r="O32" s="296"/>
      <c r="P32" s="12"/>
      <c r="Q32" s="52"/>
      <c r="R32" s="12"/>
      <c r="S32" s="12"/>
      <c r="T32" s="12"/>
      <c r="U32" s="15"/>
      <c r="V32" s="15"/>
      <c r="W32" s="15"/>
      <c r="X32" s="13"/>
      <c r="Y32" s="57"/>
    </row>
    <row r="33" spans="1:25" ht="15.95" customHeight="1">
      <c r="A33" s="53"/>
      <c r="B33" s="12"/>
      <c r="C33" s="12"/>
      <c r="D33" s="12"/>
      <c r="E33" s="12"/>
      <c r="F33" s="12"/>
      <c r="G33" s="12"/>
      <c r="H33" s="247" t="s">
        <v>8</v>
      </c>
      <c r="I33" s="238" t="s">
        <v>1</v>
      </c>
      <c r="J33" s="249" t="s">
        <v>226</v>
      </c>
      <c r="K33" s="250"/>
      <c r="L33" s="189"/>
      <c r="M33" s="189"/>
      <c r="N33" s="189"/>
      <c r="O33" s="257"/>
      <c r="P33" s="12"/>
      <c r="Q33" s="52"/>
      <c r="R33" s="12"/>
      <c r="S33" s="12"/>
      <c r="T33" s="12"/>
      <c r="U33" s="15"/>
      <c r="V33" s="15"/>
      <c r="W33" s="15"/>
      <c r="X33" s="13"/>
      <c r="Y33" s="57"/>
    </row>
    <row r="34" spans="1:25" ht="15.95" customHeight="1">
      <c r="A34" s="53"/>
      <c r="B34" s="12"/>
      <c r="C34" s="12"/>
      <c r="D34" s="12"/>
      <c r="E34" s="12"/>
      <c r="F34" s="12"/>
      <c r="G34" s="12"/>
      <c r="H34" s="243"/>
      <c r="I34" s="244"/>
      <c r="J34" s="245"/>
      <c r="K34" s="246"/>
      <c r="L34" s="267"/>
      <c r="M34" s="267"/>
      <c r="N34" s="267"/>
      <c r="O34" s="268"/>
      <c r="P34" s="12"/>
      <c r="Q34" s="52"/>
      <c r="R34" s="12"/>
      <c r="S34" s="12"/>
      <c r="T34" s="12"/>
      <c r="U34" s="15"/>
      <c r="V34" s="15"/>
      <c r="W34" s="15"/>
      <c r="X34" s="13"/>
      <c r="Y34" s="57"/>
    </row>
    <row r="35" spans="1:25" s="197" customFormat="1" ht="30" customHeight="1">
      <c r="A35" s="203" t="s">
        <v>48</v>
      </c>
      <c r="B35" s="224" t="s">
        <v>49</v>
      </c>
      <c r="C35" s="212" t="s">
        <v>50</v>
      </c>
      <c r="D35" s="203" t="s">
        <v>52</v>
      </c>
      <c r="E35" s="204"/>
      <c r="F35" s="204"/>
      <c r="G35" s="813" t="s">
        <v>9</v>
      </c>
      <c r="H35" s="814" t="s">
        <v>24</v>
      </c>
      <c r="I35" s="815"/>
      <c r="J35" s="815"/>
      <c r="K35" s="815"/>
      <c r="L35" s="815"/>
      <c r="M35" s="815"/>
      <c r="N35" s="815"/>
      <c r="O35" s="815"/>
      <c r="P35" s="815"/>
      <c r="Q35" s="816"/>
      <c r="R35" s="213" t="s">
        <v>10</v>
      </c>
      <c r="S35" s="818" t="s">
        <v>25</v>
      </c>
      <c r="T35" s="818"/>
      <c r="U35" s="818"/>
      <c r="V35" s="203" t="s">
        <v>11</v>
      </c>
      <c r="W35" s="203" t="s">
        <v>11</v>
      </c>
      <c r="X35" s="200" t="s">
        <v>16</v>
      </c>
      <c r="Y35" s="200" t="s">
        <v>18</v>
      </c>
    </row>
    <row r="36" spans="1:25" s="197" customFormat="1" ht="30" customHeight="1">
      <c r="A36" s="205" t="s">
        <v>12</v>
      </c>
      <c r="B36" s="206" t="s">
        <v>12</v>
      </c>
      <c r="C36" s="206" t="s">
        <v>51</v>
      </c>
      <c r="D36" s="207" t="s">
        <v>53</v>
      </c>
      <c r="E36" s="204"/>
      <c r="F36" s="204"/>
      <c r="G36" s="813"/>
      <c r="H36" s="168">
        <v>40</v>
      </c>
      <c r="I36" s="168">
        <v>42</v>
      </c>
      <c r="J36" s="168">
        <v>44</v>
      </c>
      <c r="K36" s="168">
        <v>46</v>
      </c>
      <c r="L36" s="200"/>
      <c r="M36" s="200"/>
      <c r="N36" s="201"/>
      <c r="O36" s="203"/>
      <c r="P36" s="203"/>
      <c r="Q36" s="203"/>
      <c r="R36" s="206" t="s">
        <v>13</v>
      </c>
      <c r="S36" s="818"/>
      <c r="T36" s="818"/>
      <c r="U36" s="818"/>
      <c r="V36" s="203" t="s">
        <v>14</v>
      </c>
      <c r="W36" s="203" t="s">
        <v>15</v>
      </c>
      <c r="X36" s="200" t="s">
        <v>17</v>
      </c>
      <c r="Y36" s="200" t="s">
        <v>17</v>
      </c>
    </row>
    <row r="37" spans="1:25" s="197" customFormat="1" ht="30" customHeight="1">
      <c r="A37" s="822" t="s">
        <v>229</v>
      </c>
      <c r="B37" s="855">
        <v>91034</v>
      </c>
      <c r="C37" s="805">
        <v>4</v>
      </c>
      <c r="D37" s="810" t="s">
        <v>158</v>
      </c>
      <c r="E37" s="810"/>
      <c r="F37" s="810"/>
      <c r="G37" s="298" t="s">
        <v>125</v>
      </c>
      <c r="H37" s="188">
        <v>0</v>
      </c>
      <c r="I37" s="188">
        <v>2</v>
      </c>
      <c r="J37" s="188">
        <v>2</v>
      </c>
      <c r="K37" s="188">
        <v>1</v>
      </c>
      <c r="L37" s="208"/>
      <c r="M37" s="208"/>
      <c r="N37" s="202"/>
      <c r="O37" s="200"/>
      <c r="P37" s="200"/>
      <c r="Q37" s="200"/>
      <c r="R37" s="810">
        <f>H37+I37+J37+K37+H38+I38+J38+K38+H39+I39+J39+K39</f>
        <v>18</v>
      </c>
      <c r="S37" s="810">
        <v>3745</v>
      </c>
      <c r="T37" s="824"/>
      <c r="U37" s="826">
        <v>4186</v>
      </c>
      <c r="V37" s="810">
        <v>442</v>
      </c>
      <c r="W37" s="810">
        <f>V37*R37</f>
        <v>7956</v>
      </c>
      <c r="X37" s="845">
        <f>V37*J32</f>
        <v>4154.8</v>
      </c>
      <c r="Y37" s="845">
        <f>V37*J31</f>
        <v>4596.8</v>
      </c>
    </row>
    <row r="38" spans="1:25" s="197" customFormat="1" ht="30" customHeight="1">
      <c r="A38" s="822"/>
      <c r="B38" s="855"/>
      <c r="C38" s="805"/>
      <c r="D38" s="821"/>
      <c r="E38" s="821"/>
      <c r="F38" s="821"/>
      <c r="G38" s="298" t="s">
        <v>55</v>
      </c>
      <c r="H38" s="188">
        <v>2</v>
      </c>
      <c r="I38" s="188">
        <v>2</v>
      </c>
      <c r="J38" s="242">
        <v>2</v>
      </c>
      <c r="K38" s="188">
        <v>2</v>
      </c>
      <c r="L38" s="208"/>
      <c r="M38" s="208"/>
      <c r="N38" s="202"/>
      <c r="O38" s="200"/>
      <c r="P38" s="200"/>
      <c r="Q38" s="200"/>
      <c r="R38" s="821"/>
      <c r="S38" s="821"/>
      <c r="T38" s="843"/>
      <c r="U38" s="851"/>
      <c r="V38" s="821"/>
      <c r="W38" s="821"/>
      <c r="X38" s="846"/>
      <c r="Y38" s="846"/>
    </row>
    <row r="39" spans="1:25" s="197" customFormat="1" ht="30" customHeight="1">
      <c r="A39" s="822"/>
      <c r="B39" s="855"/>
      <c r="C39" s="805"/>
      <c r="D39" s="811"/>
      <c r="E39" s="811"/>
      <c r="F39" s="811"/>
      <c r="G39" s="168" t="s">
        <v>107</v>
      </c>
      <c r="H39" s="168">
        <v>1</v>
      </c>
      <c r="I39" s="168">
        <v>2</v>
      </c>
      <c r="J39" s="195">
        <v>2</v>
      </c>
      <c r="K39" s="168">
        <v>0</v>
      </c>
      <c r="L39" s="210"/>
      <c r="M39" s="210"/>
      <c r="N39" s="200"/>
      <c r="O39" s="200"/>
      <c r="P39" s="200"/>
      <c r="Q39" s="200"/>
      <c r="R39" s="811"/>
      <c r="S39" s="811"/>
      <c r="T39" s="825"/>
      <c r="U39" s="817"/>
      <c r="V39" s="811"/>
      <c r="W39" s="811"/>
      <c r="X39" s="847"/>
      <c r="Y39" s="847"/>
    </row>
    <row r="40" spans="1:25" s="197" customFormat="1" ht="30" customHeight="1">
      <c r="A40" s="822"/>
      <c r="B40" s="855"/>
      <c r="C40" s="805"/>
      <c r="D40" s="805" t="s">
        <v>59</v>
      </c>
      <c r="E40" s="810"/>
      <c r="F40" s="810"/>
      <c r="G40" s="298" t="s">
        <v>125</v>
      </c>
      <c r="H40" s="188">
        <v>0</v>
      </c>
      <c r="I40" s="188">
        <v>2</v>
      </c>
      <c r="J40" s="188">
        <v>2</v>
      </c>
      <c r="K40" s="188">
        <v>1</v>
      </c>
      <c r="L40" s="208"/>
      <c r="M40" s="208"/>
      <c r="N40" s="202"/>
      <c r="O40" s="200"/>
      <c r="P40" s="200"/>
      <c r="Q40" s="200"/>
      <c r="R40" s="810">
        <v>18</v>
      </c>
      <c r="S40" s="810">
        <v>4187</v>
      </c>
      <c r="T40" s="824"/>
      <c r="U40" s="826">
        <v>4320</v>
      </c>
      <c r="V40" s="810">
        <v>134</v>
      </c>
      <c r="W40" s="810">
        <f>V40*R40</f>
        <v>2412</v>
      </c>
      <c r="X40" s="845">
        <f>V40*J32</f>
        <v>1259.6000000000001</v>
      </c>
      <c r="Y40" s="845">
        <f>V40*J31</f>
        <v>1393.6000000000001</v>
      </c>
    </row>
    <row r="41" spans="1:25" s="197" customFormat="1" ht="30" customHeight="1">
      <c r="A41" s="822"/>
      <c r="B41" s="855"/>
      <c r="C41" s="805"/>
      <c r="D41" s="805"/>
      <c r="E41" s="821"/>
      <c r="F41" s="821"/>
      <c r="G41" s="298" t="s">
        <v>55</v>
      </c>
      <c r="H41" s="188">
        <v>2</v>
      </c>
      <c r="I41" s="188">
        <v>2</v>
      </c>
      <c r="J41" s="242">
        <v>2</v>
      </c>
      <c r="K41" s="188">
        <v>2</v>
      </c>
      <c r="L41" s="208"/>
      <c r="M41" s="208"/>
      <c r="N41" s="202"/>
      <c r="O41" s="200"/>
      <c r="P41" s="200"/>
      <c r="Q41" s="200"/>
      <c r="R41" s="821"/>
      <c r="S41" s="821"/>
      <c r="T41" s="843"/>
      <c r="U41" s="851"/>
      <c r="V41" s="821"/>
      <c r="W41" s="821"/>
      <c r="X41" s="846"/>
      <c r="Y41" s="846"/>
    </row>
    <row r="42" spans="1:25" s="197" customFormat="1" ht="30" customHeight="1">
      <c r="A42" s="822"/>
      <c r="B42" s="855"/>
      <c r="C42" s="805"/>
      <c r="D42" s="805"/>
      <c r="E42" s="821"/>
      <c r="F42" s="821"/>
      <c r="G42" s="168" t="s">
        <v>107</v>
      </c>
      <c r="H42" s="168">
        <v>1</v>
      </c>
      <c r="I42" s="168">
        <v>2</v>
      </c>
      <c r="J42" s="195">
        <v>2</v>
      </c>
      <c r="K42" s="168">
        <v>0</v>
      </c>
      <c r="L42" s="208"/>
      <c r="M42" s="208"/>
      <c r="N42" s="202"/>
      <c r="O42" s="200"/>
      <c r="P42" s="200"/>
      <c r="Q42" s="200"/>
      <c r="R42" s="821"/>
      <c r="S42" s="821"/>
      <c r="T42" s="843"/>
      <c r="U42" s="851"/>
      <c r="V42" s="821"/>
      <c r="W42" s="821"/>
      <c r="X42" s="847"/>
      <c r="Y42" s="846"/>
    </row>
    <row r="43" spans="1:25" s="197" customFormat="1" ht="30" customHeight="1">
      <c r="A43" s="822"/>
      <c r="B43" s="855"/>
      <c r="C43" s="805">
        <v>4</v>
      </c>
      <c r="D43" s="810" t="s">
        <v>201</v>
      </c>
      <c r="E43" s="810"/>
      <c r="F43" s="810"/>
      <c r="G43" s="298" t="s">
        <v>125</v>
      </c>
      <c r="H43" s="188">
        <v>0</v>
      </c>
      <c r="I43" s="188">
        <v>2</v>
      </c>
      <c r="J43" s="188">
        <v>2</v>
      </c>
      <c r="K43" s="188">
        <v>1</v>
      </c>
      <c r="L43" s="208"/>
      <c r="M43" s="208"/>
      <c r="N43" s="202"/>
      <c r="O43" s="200"/>
      <c r="P43" s="200"/>
      <c r="Q43" s="200"/>
      <c r="R43" s="810">
        <f>H43+I43+J43+K43+H44+I44+J44+K44+H45+I45+J45+K45</f>
        <v>18</v>
      </c>
      <c r="S43" s="810">
        <v>4496</v>
      </c>
      <c r="T43" s="824"/>
      <c r="U43" s="826">
        <v>5281</v>
      </c>
      <c r="V43" s="810">
        <v>786</v>
      </c>
      <c r="W43" s="810">
        <f>V43*R43</f>
        <v>14148</v>
      </c>
      <c r="X43" s="845">
        <f>V43*J32</f>
        <v>7388.4000000000005</v>
      </c>
      <c r="Y43" s="845">
        <f>V43*J31</f>
        <v>8174.4000000000005</v>
      </c>
    </row>
    <row r="44" spans="1:25" s="197" customFormat="1" ht="30" customHeight="1">
      <c r="A44" s="822"/>
      <c r="B44" s="855"/>
      <c r="C44" s="805"/>
      <c r="D44" s="821"/>
      <c r="E44" s="821"/>
      <c r="F44" s="821"/>
      <c r="G44" s="298" t="s">
        <v>55</v>
      </c>
      <c r="H44" s="188">
        <v>2</v>
      </c>
      <c r="I44" s="188">
        <v>2</v>
      </c>
      <c r="J44" s="242">
        <v>2</v>
      </c>
      <c r="K44" s="188">
        <v>2</v>
      </c>
      <c r="L44" s="208"/>
      <c r="M44" s="208"/>
      <c r="N44" s="202"/>
      <c r="O44" s="200"/>
      <c r="P44" s="200"/>
      <c r="Q44" s="200"/>
      <c r="R44" s="821"/>
      <c r="S44" s="821"/>
      <c r="T44" s="843"/>
      <c r="U44" s="851"/>
      <c r="V44" s="821"/>
      <c r="W44" s="821"/>
      <c r="X44" s="846"/>
      <c r="Y44" s="846"/>
    </row>
    <row r="45" spans="1:25" s="197" customFormat="1" ht="30" customHeight="1">
      <c r="A45" s="822"/>
      <c r="B45" s="855"/>
      <c r="C45" s="805"/>
      <c r="D45" s="811"/>
      <c r="E45" s="811"/>
      <c r="F45" s="811"/>
      <c r="G45" s="168" t="s">
        <v>107</v>
      </c>
      <c r="H45" s="168">
        <v>1</v>
      </c>
      <c r="I45" s="168">
        <v>2</v>
      </c>
      <c r="J45" s="195">
        <v>2</v>
      </c>
      <c r="K45" s="168">
        <v>0</v>
      </c>
      <c r="L45" s="210"/>
      <c r="M45" s="210"/>
      <c r="N45" s="200"/>
      <c r="O45" s="200"/>
      <c r="P45" s="200"/>
      <c r="Q45" s="200"/>
      <c r="R45" s="811"/>
      <c r="S45" s="811"/>
      <c r="T45" s="825"/>
      <c r="U45" s="817"/>
      <c r="V45" s="811"/>
      <c r="W45" s="811"/>
      <c r="X45" s="847"/>
      <c r="Y45" s="847"/>
    </row>
    <row r="46" spans="1:25" s="197" customFormat="1" ht="30" customHeight="1">
      <c r="A46" s="822"/>
      <c r="B46" s="855"/>
      <c r="C46" s="810">
        <v>3</v>
      </c>
      <c r="D46" s="821" t="s">
        <v>194</v>
      </c>
      <c r="E46" s="821"/>
      <c r="F46" s="821"/>
      <c r="G46" s="298" t="s">
        <v>125</v>
      </c>
      <c r="H46" s="188">
        <v>2</v>
      </c>
      <c r="I46" s="188">
        <v>3</v>
      </c>
      <c r="J46" s="188">
        <v>2</v>
      </c>
      <c r="K46" s="188">
        <v>2</v>
      </c>
      <c r="L46" s="208"/>
      <c r="M46" s="208"/>
      <c r="N46" s="202"/>
      <c r="O46" s="200"/>
      <c r="P46" s="200"/>
      <c r="Q46" s="200"/>
      <c r="R46" s="810">
        <f>H46+I46+J46+K46+H47+I47+J47+K47</f>
        <v>18</v>
      </c>
      <c r="S46" s="810">
        <v>4321</v>
      </c>
      <c r="T46" s="824"/>
      <c r="U46" s="826">
        <v>4495</v>
      </c>
      <c r="V46" s="810">
        <v>175</v>
      </c>
      <c r="W46" s="810">
        <f>V46*R46</f>
        <v>3150</v>
      </c>
      <c r="X46" s="853">
        <f>V46*J32</f>
        <v>1645</v>
      </c>
      <c r="Y46" s="845">
        <f>V46*J31</f>
        <v>1820</v>
      </c>
    </row>
    <row r="47" spans="1:25" s="197" customFormat="1" ht="30" customHeight="1">
      <c r="A47" s="822"/>
      <c r="B47" s="855"/>
      <c r="C47" s="811"/>
      <c r="D47" s="811"/>
      <c r="E47" s="811"/>
      <c r="F47" s="811"/>
      <c r="G47" s="298" t="s">
        <v>55</v>
      </c>
      <c r="H47" s="188">
        <v>2</v>
      </c>
      <c r="I47" s="188">
        <v>2</v>
      </c>
      <c r="J47" s="242">
        <v>3</v>
      </c>
      <c r="K47" s="188">
        <v>2</v>
      </c>
      <c r="L47" s="208"/>
      <c r="M47" s="208"/>
      <c r="N47" s="202"/>
      <c r="O47" s="200"/>
      <c r="P47" s="200"/>
      <c r="Q47" s="200"/>
      <c r="R47" s="811"/>
      <c r="S47" s="811"/>
      <c r="T47" s="825"/>
      <c r="U47" s="817"/>
      <c r="V47" s="811"/>
      <c r="W47" s="811"/>
      <c r="X47" s="854"/>
      <c r="Y47" s="847"/>
    </row>
    <row r="48" spans="1:25" s="197" customFormat="1" ht="30" customHeight="1">
      <c r="A48" s="822"/>
      <c r="B48" s="855"/>
      <c r="C48" s="805">
        <v>3</v>
      </c>
      <c r="D48" s="821" t="s">
        <v>57</v>
      </c>
      <c r="E48" s="821"/>
      <c r="F48" s="821"/>
      <c r="G48" s="298" t="s">
        <v>125</v>
      </c>
      <c r="H48" s="188">
        <v>2</v>
      </c>
      <c r="I48" s="188">
        <v>3</v>
      </c>
      <c r="J48" s="188">
        <v>2</v>
      </c>
      <c r="K48" s="188">
        <v>2</v>
      </c>
      <c r="L48" s="208"/>
      <c r="M48" s="208"/>
      <c r="N48" s="202"/>
      <c r="O48" s="200"/>
      <c r="P48" s="200"/>
      <c r="Q48" s="200"/>
      <c r="R48" s="805">
        <f>H48+I48+J48+K48+H49+I49+J49+K49</f>
        <v>18</v>
      </c>
      <c r="S48" s="805">
        <v>5282</v>
      </c>
      <c r="T48" s="822"/>
      <c r="U48" s="818">
        <v>5688</v>
      </c>
      <c r="V48" s="805">
        <v>407</v>
      </c>
      <c r="W48" s="805">
        <f>V48*R48</f>
        <v>7326</v>
      </c>
      <c r="X48" s="850">
        <f>V48*J32</f>
        <v>3825.8</v>
      </c>
      <c r="Y48" s="852">
        <f>V48*J31</f>
        <v>4232.8</v>
      </c>
    </row>
    <row r="49" spans="1:25" s="197" customFormat="1" ht="30" customHeight="1">
      <c r="A49" s="822"/>
      <c r="B49" s="855"/>
      <c r="C49" s="805"/>
      <c r="D49" s="811"/>
      <c r="E49" s="811"/>
      <c r="F49" s="811"/>
      <c r="G49" s="298" t="s">
        <v>55</v>
      </c>
      <c r="H49" s="188">
        <v>2</v>
      </c>
      <c r="I49" s="188">
        <v>2</v>
      </c>
      <c r="J49" s="242">
        <v>3</v>
      </c>
      <c r="K49" s="188">
        <v>2</v>
      </c>
      <c r="L49" s="208"/>
      <c r="M49" s="208"/>
      <c r="N49" s="202"/>
      <c r="O49" s="200"/>
      <c r="P49" s="200"/>
      <c r="Q49" s="200"/>
      <c r="R49" s="805"/>
      <c r="S49" s="805"/>
      <c r="T49" s="822"/>
      <c r="U49" s="818"/>
      <c r="V49" s="805"/>
      <c r="W49" s="805"/>
      <c r="X49" s="850"/>
      <c r="Y49" s="852"/>
    </row>
    <row r="50" spans="1:25" ht="17.25" customHeight="1">
      <c r="A50" s="272"/>
      <c r="B50" s="273"/>
      <c r="C50" s="164"/>
      <c r="D50" s="164"/>
      <c r="E50" s="164"/>
      <c r="F50" s="164"/>
      <c r="G50" s="164"/>
      <c r="H50" s="169"/>
      <c r="I50" s="169"/>
      <c r="J50" s="263"/>
      <c r="K50" s="169"/>
      <c r="L50" s="191"/>
      <c r="M50" s="191"/>
      <c r="N50" s="164"/>
      <c r="O50" s="164"/>
      <c r="P50" s="274"/>
      <c r="Q50" s="274"/>
      <c r="R50" s="274"/>
      <c r="S50" s="164"/>
      <c r="T50" s="165"/>
      <c r="U50" s="275"/>
      <c r="V50" s="164">
        <f>SUM(V37:V49)</f>
        <v>1944</v>
      </c>
      <c r="W50" s="164">
        <f>SUM(W37:W49)</f>
        <v>34992</v>
      </c>
      <c r="X50" s="276">
        <f>SUM(X37:X49)</f>
        <v>18273.600000000002</v>
      </c>
      <c r="Y50" s="276">
        <f>SUM(Y37:Y49)</f>
        <v>20217.600000000002</v>
      </c>
    </row>
    <row r="51" spans="1:25">
      <c r="G51" s="138"/>
      <c r="P51" s="771" t="s">
        <v>149</v>
      </c>
      <c r="Q51" s="771"/>
      <c r="R51" s="771"/>
    </row>
    <row r="52" spans="1:25" ht="30" customHeight="1">
      <c r="A52" s="138"/>
      <c r="B52" s="139"/>
      <c r="C52" s="138"/>
      <c r="D52" s="138"/>
      <c r="E52" s="61"/>
      <c r="F52" s="61"/>
      <c r="G52" s="77"/>
      <c r="H52" s="784" t="s">
        <v>82</v>
      </c>
      <c r="I52" s="785"/>
      <c r="J52" s="786"/>
      <c r="K52" s="72"/>
      <c r="L52" s="72" t="s">
        <v>199</v>
      </c>
      <c r="M52" s="72" t="s">
        <v>212</v>
      </c>
      <c r="N52" s="301" t="s">
        <v>107</v>
      </c>
      <c r="O52" s="160" t="s">
        <v>185</v>
      </c>
      <c r="P52" s="72" t="s">
        <v>199</v>
      </c>
      <c r="Q52" s="72" t="s">
        <v>212</v>
      </c>
      <c r="R52" s="301" t="s">
        <v>107</v>
      </c>
      <c r="S52" s="265" t="s">
        <v>121</v>
      </c>
      <c r="T52" s="265" t="s">
        <v>183</v>
      </c>
      <c r="U52" s="775" t="s">
        <v>184</v>
      </c>
      <c r="V52" s="775"/>
    </row>
    <row r="53" spans="1:25" s="197" customFormat="1" ht="30" customHeight="1">
      <c r="A53" s="214" t="s">
        <v>42</v>
      </c>
      <c r="B53" s="214"/>
      <c r="C53" s="215">
        <f>W50</f>
        <v>34992</v>
      </c>
      <c r="D53" s="214" t="s">
        <v>15</v>
      </c>
      <c r="E53" s="836">
        <v>1</v>
      </c>
      <c r="F53" s="835" t="s">
        <v>114</v>
      </c>
      <c r="G53" s="294" t="s">
        <v>125</v>
      </c>
      <c r="H53" s="194">
        <v>14698</v>
      </c>
      <c r="I53" s="194">
        <v>22047</v>
      </c>
      <c r="J53" s="194">
        <v>14698</v>
      </c>
      <c r="K53" s="280">
        <v>14698</v>
      </c>
      <c r="L53" s="760">
        <f>H53+I53+J53+K53+H55+I55+J55+K55+H57+I57+J57+K57+H59+I59+J59+K59</f>
        <v>76149</v>
      </c>
      <c r="M53" s="760">
        <v>76149</v>
      </c>
      <c r="N53" s="760"/>
      <c r="O53" s="770">
        <f>L53+M53</f>
        <v>152298</v>
      </c>
      <c r="P53" s="839"/>
      <c r="Q53" s="837"/>
      <c r="R53" s="837"/>
      <c r="S53" s="837"/>
      <c r="T53" s="773"/>
      <c r="U53" s="848"/>
      <c r="V53" s="848"/>
    </row>
    <row r="54" spans="1:25" s="197" customFormat="1" ht="30" customHeight="1">
      <c r="A54" s="214"/>
      <c r="B54" s="214"/>
      <c r="C54" s="216"/>
      <c r="D54" s="214"/>
      <c r="E54" s="836"/>
      <c r="F54" s="835"/>
      <c r="G54" s="294" t="s">
        <v>55</v>
      </c>
      <c r="H54" s="194">
        <v>14698</v>
      </c>
      <c r="I54" s="194">
        <v>14698</v>
      </c>
      <c r="J54" s="194">
        <v>22047</v>
      </c>
      <c r="K54" s="280">
        <v>14698</v>
      </c>
      <c r="L54" s="760"/>
      <c r="M54" s="760"/>
      <c r="N54" s="760"/>
      <c r="O54" s="770"/>
      <c r="P54" s="840"/>
      <c r="Q54" s="838"/>
      <c r="R54" s="838"/>
      <c r="S54" s="838"/>
      <c r="T54" s="773"/>
      <c r="U54" s="848"/>
      <c r="V54" s="848"/>
    </row>
    <row r="55" spans="1:25" s="197" customFormat="1" ht="30" customHeight="1">
      <c r="A55" s="214"/>
      <c r="B55" s="214"/>
      <c r="C55" s="216"/>
      <c r="D55" s="214"/>
      <c r="E55" s="836"/>
      <c r="F55" s="835" t="s">
        <v>128</v>
      </c>
      <c r="G55" s="294" t="s">
        <v>125</v>
      </c>
      <c r="H55" s="279">
        <v>816</v>
      </c>
      <c r="I55" s="279">
        <v>1224</v>
      </c>
      <c r="J55" s="279">
        <v>816</v>
      </c>
      <c r="K55" s="310">
        <v>816</v>
      </c>
      <c r="L55" s="760"/>
      <c r="M55" s="760"/>
      <c r="N55" s="760"/>
      <c r="O55" s="770"/>
      <c r="P55" s="840"/>
      <c r="Q55" s="838"/>
      <c r="R55" s="838"/>
      <c r="S55" s="838"/>
      <c r="T55" s="773"/>
      <c r="U55" s="848"/>
      <c r="V55" s="848"/>
    </row>
    <row r="56" spans="1:25" s="197" customFormat="1" ht="30" customHeight="1">
      <c r="A56" s="214"/>
      <c r="B56" s="214"/>
      <c r="C56" s="216"/>
      <c r="D56" s="214"/>
      <c r="E56" s="836"/>
      <c r="F56" s="835"/>
      <c r="G56" s="294" t="s">
        <v>55</v>
      </c>
      <c r="H56" s="279">
        <v>816</v>
      </c>
      <c r="I56" s="279">
        <v>816</v>
      </c>
      <c r="J56" s="279">
        <v>1224</v>
      </c>
      <c r="K56" s="310">
        <v>816</v>
      </c>
      <c r="L56" s="760"/>
      <c r="M56" s="760"/>
      <c r="N56" s="760"/>
      <c r="O56" s="770"/>
      <c r="P56" s="840"/>
      <c r="Q56" s="838"/>
      <c r="R56" s="838"/>
      <c r="S56" s="838"/>
      <c r="T56" s="773"/>
      <c r="U56" s="848"/>
      <c r="V56" s="848"/>
    </row>
    <row r="57" spans="1:25" s="197" customFormat="1" ht="30" customHeight="1">
      <c r="A57" s="214"/>
      <c r="B57" s="214"/>
      <c r="C57" s="216"/>
      <c r="D57" s="214"/>
      <c r="E57" s="836"/>
      <c r="F57" s="835" t="s">
        <v>56</v>
      </c>
      <c r="G57" s="294" t="s">
        <v>125</v>
      </c>
      <c r="H57" s="279">
        <v>1352</v>
      </c>
      <c r="I57" s="309">
        <v>2028</v>
      </c>
      <c r="J57" s="279">
        <v>1352</v>
      </c>
      <c r="K57" s="310">
        <v>1352</v>
      </c>
      <c r="L57" s="760"/>
      <c r="M57" s="760"/>
      <c r="N57" s="760"/>
      <c r="O57" s="770"/>
      <c r="P57" s="840"/>
      <c r="Q57" s="838"/>
      <c r="R57" s="838"/>
      <c r="S57" s="838"/>
      <c r="T57" s="773"/>
      <c r="U57" s="848"/>
      <c r="V57" s="848"/>
    </row>
    <row r="58" spans="1:25" s="197" customFormat="1" ht="30" customHeight="1">
      <c r="A58" s="176" t="s">
        <v>21</v>
      </c>
      <c r="B58" s="176"/>
      <c r="C58" s="293">
        <f>X50</f>
        <v>18273.600000000002</v>
      </c>
      <c r="D58" s="214" t="s">
        <v>22</v>
      </c>
      <c r="E58" s="836"/>
      <c r="F58" s="835"/>
      <c r="G58" s="294" t="s">
        <v>55</v>
      </c>
      <c r="H58" s="279">
        <v>1352</v>
      </c>
      <c r="I58" s="279">
        <v>1352</v>
      </c>
      <c r="J58" s="309">
        <v>2028</v>
      </c>
      <c r="K58" s="310">
        <v>1352</v>
      </c>
      <c r="L58" s="760"/>
      <c r="M58" s="760"/>
      <c r="N58" s="760"/>
      <c r="O58" s="770"/>
      <c r="P58" s="840"/>
      <c r="Q58" s="838"/>
      <c r="R58" s="838"/>
      <c r="S58" s="838"/>
      <c r="T58" s="773"/>
      <c r="U58" s="848"/>
      <c r="V58" s="848"/>
    </row>
    <row r="59" spans="1:25" s="197" customFormat="1" ht="30" customHeight="1">
      <c r="A59" s="176" t="s">
        <v>23</v>
      </c>
      <c r="B59" s="176"/>
      <c r="C59" s="291">
        <f>Y50</f>
        <v>20217.600000000002</v>
      </c>
      <c r="D59" s="214" t="s">
        <v>22</v>
      </c>
      <c r="E59" s="836"/>
      <c r="F59" s="835" t="s">
        <v>117</v>
      </c>
      <c r="G59" s="294" t="s">
        <v>125</v>
      </c>
      <c r="H59" s="307">
        <v>54</v>
      </c>
      <c r="I59" s="308">
        <v>90</v>
      </c>
      <c r="J59" s="194">
        <v>54</v>
      </c>
      <c r="K59" s="280">
        <v>54</v>
      </c>
      <c r="L59" s="760"/>
      <c r="M59" s="760"/>
      <c r="N59" s="760"/>
      <c r="O59" s="770"/>
      <c r="P59" s="840"/>
      <c r="Q59" s="838"/>
      <c r="R59" s="838"/>
      <c r="S59" s="838"/>
      <c r="T59" s="773"/>
      <c r="U59" s="848"/>
      <c r="V59" s="848"/>
    </row>
    <row r="60" spans="1:25" s="197" customFormat="1" ht="30" customHeight="1">
      <c r="A60" s="176" t="s">
        <v>43</v>
      </c>
      <c r="B60" s="176"/>
      <c r="C60" s="314">
        <v>71.5</v>
      </c>
      <c r="D60" s="214" t="s">
        <v>45</v>
      </c>
      <c r="E60" s="836"/>
      <c r="F60" s="835"/>
      <c r="G60" s="294" t="s">
        <v>55</v>
      </c>
      <c r="H60" s="279">
        <v>54</v>
      </c>
      <c r="I60" s="279">
        <v>54</v>
      </c>
      <c r="J60" s="194">
        <v>90</v>
      </c>
      <c r="K60" s="280">
        <v>54</v>
      </c>
      <c r="L60" s="760"/>
      <c r="M60" s="760"/>
      <c r="N60" s="760"/>
      <c r="O60" s="770"/>
      <c r="P60" s="840"/>
      <c r="Q60" s="838"/>
      <c r="R60" s="838"/>
      <c r="S60" s="838"/>
      <c r="T60" s="773"/>
      <c r="U60" s="848"/>
      <c r="V60" s="848"/>
    </row>
    <row r="61" spans="1:25" s="197" customFormat="1" ht="30" customHeight="1">
      <c r="A61" s="214"/>
      <c r="B61" s="214"/>
      <c r="C61" s="217"/>
      <c r="D61" s="217"/>
      <c r="E61" s="836">
        <v>2</v>
      </c>
      <c r="F61" s="835" t="s">
        <v>155</v>
      </c>
      <c r="G61" s="294" t="s">
        <v>125</v>
      </c>
      <c r="H61" s="309">
        <v>7112</v>
      </c>
      <c r="I61" s="309">
        <v>10668</v>
      </c>
      <c r="J61" s="309">
        <v>7112</v>
      </c>
      <c r="K61" s="311">
        <v>7112</v>
      </c>
      <c r="L61" s="760">
        <f>H61+I61+J61+K61</f>
        <v>32004</v>
      </c>
      <c r="M61" s="760">
        <v>32004</v>
      </c>
      <c r="N61" s="760"/>
      <c r="O61" s="770">
        <f>L61+M61</f>
        <v>64008</v>
      </c>
      <c r="P61" s="770"/>
      <c r="Q61" s="773"/>
      <c r="R61" s="773"/>
      <c r="S61" s="773"/>
      <c r="T61" s="773"/>
      <c r="U61" s="848"/>
      <c r="V61" s="848"/>
    </row>
    <row r="62" spans="1:25" s="197" customFormat="1" ht="30" customHeight="1">
      <c r="A62" s="214"/>
      <c r="B62" s="214"/>
      <c r="C62" s="217"/>
      <c r="D62" s="217"/>
      <c r="E62" s="836"/>
      <c r="F62" s="835"/>
      <c r="G62" s="294" t="s">
        <v>55</v>
      </c>
      <c r="H62" s="309">
        <v>7112</v>
      </c>
      <c r="I62" s="309">
        <v>7112</v>
      </c>
      <c r="J62" s="309">
        <v>10668</v>
      </c>
      <c r="K62" s="311">
        <v>7112</v>
      </c>
      <c r="L62" s="760"/>
      <c r="M62" s="760"/>
      <c r="N62" s="760"/>
      <c r="O62" s="770"/>
      <c r="P62" s="770"/>
      <c r="Q62" s="773"/>
      <c r="R62" s="773"/>
      <c r="S62" s="773"/>
      <c r="T62" s="773"/>
      <c r="U62" s="848"/>
      <c r="V62" s="848"/>
    </row>
    <row r="63" spans="1:25" s="197" customFormat="1" ht="30" customHeight="1">
      <c r="A63" s="214"/>
      <c r="B63" s="214"/>
      <c r="C63" s="217"/>
      <c r="D63" s="217"/>
      <c r="E63" s="836">
        <v>3</v>
      </c>
      <c r="F63" s="835" t="s">
        <v>166</v>
      </c>
      <c r="G63" s="294" t="s">
        <v>125</v>
      </c>
      <c r="H63" s="279">
        <v>1970</v>
      </c>
      <c r="I63" s="279">
        <v>2955</v>
      </c>
      <c r="J63" s="279">
        <v>1970</v>
      </c>
      <c r="K63" s="279">
        <v>1970</v>
      </c>
      <c r="L63" s="760">
        <v>15138</v>
      </c>
      <c r="M63" s="760">
        <v>15138</v>
      </c>
      <c r="N63" s="760"/>
      <c r="O63" s="770">
        <f>M63+L63</f>
        <v>30276</v>
      </c>
      <c r="P63" s="770">
        <v>5400</v>
      </c>
      <c r="Q63" s="773">
        <v>5400</v>
      </c>
      <c r="R63" s="773">
        <v>0</v>
      </c>
      <c r="S63" s="773">
        <v>10476</v>
      </c>
      <c r="T63" s="773">
        <v>582</v>
      </c>
      <c r="U63" s="848">
        <v>19800</v>
      </c>
      <c r="V63" s="848"/>
    </row>
    <row r="64" spans="1:25" ht="30" customHeight="1">
      <c r="E64" s="836"/>
      <c r="F64" s="835"/>
      <c r="G64" s="294" t="s">
        <v>55</v>
      </c>
      <c r="H64" s="279">
        <v>1970</v>
      </c>
      <c r="I64" s="279">
        <v>1970</v>
      </c>
      <c r="J64" s="279">
        <v>2955</v>
      </c>
      <c r="K64" s="279">
        <v>1970</v>
      </c>
      <c r="L64" s="760"/>
      <c r="M64" s="760"/>
      <c r="N64" s="760"/>
      <c r="O64" s="770"/>
      <c r="P64" s="770"/>
      <c r="Q64" s="773"/>
      <c r="R64" s="773"/>
      <c r="S64" s="773"/>
      <c r="T64" s="773"/>
      <c r="U64" s="848"/>
      <c r="V64" s="848"/>
    </row>
    <row r="65" spans="5:22" ht="30" customHeight="1">
      <c r="E65" s="836"/>
      <c r="F65" s="835" t="s">
        <v>57</v>
      </c>
      <c r="G65" s="294" t="s">
        <v>125</v>
      </c>
      <c r="H65" s="279">
        <v>814</v>
      </c>
      <c r="I65" s="279">
        <v>1221</v>
      </c>
      <c r="J65" s="279">
        <v>814</v>
      </c>
      <c r="K65" s="279">
        <v>814</v>
      </c>
      <c r="L65" s="760"/>
      <c r="M65" s="760"/>
      <c r="N65" s="760"/>
      <c r="O65" s="770"/>
      <c r="P65" s="770"/>
      <c r="Q65" s="773"/>
      <c r="R65" s="773"/>
      <c r="S65" s="773"/>
      <c r="T65" s="773"/>
      <c r="U65" s="848"/>
      <c r="V65" s="848"/>
    </row>
    <row r="66" spans="5:22" ht="30" customHeight="1">
      <c r="E66" s="836"/>
      <c r="F66" s="835"/>
      <c r="G66" s="294" t="s">
        <v>55</v>
      </c>
      <c r="H66" s="279">
        <v>814</v>
      </c>
      <c r="I66" s="279">
        <v>814</v>
      </c>
      <c r="J66" s="279">
        <v>1221</v>
      </c>
      <c r="K66" s="279">
        <v>814</v>
      </c>
      <c r="L66" s="760"/>
      <c r="M66" s="760"/>
      <c r="N66" s="760"/>
      <c r="O66" s="770"/>
      <c r="P66" s="770"/>
      <c r="Q66" s="773"/>
      <c r="R66" s="773"/>
      <c r="S66" s="773"/>
      <c r="T66" s="773"/>
      <c r="U66" s="848"/>
      <c r="V66" s="848"/>
    </row>
    <row r="67" spans="5:22" ht="30" customHeight="1">
      <c r="E67" s="836"/>
      <c r="F67" s="835" t="s">
        <v>58</v>
      </c>
      <c r="G67" s="294" t="s">
        <v>125</v>
      </c>
      <c r="H67" s="279">
        <v>376</v>
      </c>
      <c r="I67" s="279">
        <v>564</v>
      </c>
      <c r="J67" s="279">
        <v>376</v>
      </c>
      <c r="K67" s="279">
        <v>376</v>
      </c>
      <c r="L67" s="760"/>
      <c r="M67" s="760"/>
      <c r="N67" s="760"/>
      <c r="O67" s="770"/>
      <c r="P67" s="770"/>
      <c r="Q67" s="773"/>
      <c r="R67" s="773"/>
      <c r="S67" s="773"/>
      <c r="T67" s="773"/>
      <c r="U67" s="848"/>
      <c r="V67" s="848"/>
    </row>
    <row r="68" spans="5:22" ht="30" customHeight="1">
      <c r="E68" s="836"/>
      <c r="F68" s="835"/>
      <c r="G68" s="294" t="s">
        <v>55</v>
      </c>
      <c r="H68" s="279">
        <v>376</v>
      </c>
      <c r="I68" s="279">
        <v>376</v>
      </c>
      <c r="J68" s="279">
        <v>564</v>
      </c>
      <c r="K68" s="279">
        <v>376</v>
      </c>
      <c r="L68" s="760"/>
      <c r="M68" s="760"/>
      <c r="N68" s="760"/>
      <c r="O68" s="770"/>
      <c r="P68" s="770"/>
      <c r="Q68" s="773"/>
      <c r="R68" s="773"/>
      <c r="S68" s="773"/>
      <c r="T68" s="773"/>
      <c r="U68" s="848"/>
      <c r="V68" s="848"/>
    </row>
    <row r="69" spans="5:22" ht="30" customHeight="1">
      <c r="E69" s="836"/>
      <c r="F69" s="835" t="s">
        <v>85</v>
      </c>
      <c r="G69" s="294" t="s">
        <v>125</v>
      </c>
      <c r="H69" s="279">
        <v>204</v>
      </c>
      <c r="I69" s="279">
        <v>306</v>
      </c>
      <c r="J69" s="279">
        <v>204</v>
      </c>
      <c r="K69" s="279">
        <v>204</v>
      </c>
      <c r="L69" s="760"/>
      <c r="M69" s="760"/>
      <c r="N69" s="760"/>
      <c r="O69" s="770"/>
      <c r="P69" s="770"/>
      <c r="Q69" s="773"/>
      <c r="R69" s="773"/>
      <c r="S69" s="773"/>
      <c r="T69" s="773"/>
      <c r="U69" s="848"/>
      <c r="V69" s="848"/>
    </row>
    <row r="70" spans="5:22" ht="30" customHeight="1">
      <c r="E70" s="836"/>
      <c r="F70" s="835"/>
      <c r="G70" s="294" t="s">
        <v>55</v>
      </c>
      <c r="H70" s="279">
        <v>204</v>
      </c>
      <c r="I70" s="279">
        <v>204</v>
      </c>
      <c r="J70" s="279">
        <v>306</v>
      </c>
      <c r="K70" s="279">
        <v>204</v>
      </c>
      <c r="L70" s="760"/>
      <c r="M70" s="760"/>
      <c r="N70" s="760"/>
      <c r="O70" s="770"/>
      <c r="P70" s="770"/>
      <c r="Q70" s="773"/>
      <c r="R70" s="773"/>
      <c r="S70" s="773"/>
      <c r="T70" s="773"/>
      <c r="U70" s="848"/>
      <c r="V70" s="848"/>
    </row>
    <row r="71" spans="5:22" ht="30" customHeight="1">
      <c r="E71" s="836">
        <v>4</v>
      </c>
      <c r="F71" s="835" t="s">
        <v>59</v>
      </c>
      <c r="G71" s="294" t="s">
        <v>125</v>
      </c>
      <c r="H71" s="279"/>
      <c r="I71" s="279">
        <v>5556</v>
      </c>
      <c r="J71" s="279">
        <v>5556</v>
      </c>
      <c r="K71" s="279">
        <v>2778</v>
      </c>
      <c r="L71" s="760">
        <v>22170</v>
      </c>
      <c r="M71" s="760">
        <v>35472</v>
      </c>
      <c r="N71" s="760">
        <v>22170</v>
      </c>
      <c r="O71" s="760">
        <f>L71+M71+N71</f>
        <v>79812</v>
      </c>
      <c r="P71" s="760">
        <v>6720</v>
      </c>
      <c r="Q71" s="760">
        <v>10752</v>
      </c>
      <c r="R71" s="760">
        <v>6720</v>
      </c>
      <c r="S71" s="760">
        <v>24516</v>
      </c>
      <c r="T71" s="760">
        <v>1362</v>
      </c>
      <c r="U71" s="849">
        <v>47592</v>
      </c>
      <c r="V71" s="849"/>
    </row>
    <row r="72" spans="5:22" ht="30" customHeight="1">
      <c r="E72" s="836"/>
      <c r="F72" s="835"/>
      <c r="G72" s="294" t="s">
        <v>55</v>
      </c>
      <c r="H72" s="279">
        <v>5556</v>
      </c>
      <c r="I72" s="279">
        <v>5556</v>
      </c>
      <c r="J72" s="279">
        <v>5556</v>
      </c>
      <c r="K72" s="279">
        <v>5556</v>
      </c>
      <c r="L72" s="760"/>
      <c r="M72" s="760"/>
      <c r="N72" s="760"/>
      <c r="O72" s="760"/>
      <c r="P72" s="760"/>
      <c r="Q72" s="760"/>
      <c r="R72" s="760"/>
      <c r="S72" s="760"/>
      <c r="T72" s="760"/>
      <c r="U72" s="849"/>
      <c r="V72" s="849"/>
    </row>
    <row r="73" spans="5:22" ht="30" customHeight="1">
      <c r="E73" s="836"/>
      <c r="F73" s="835"/>
      <c r="G73" s="294" t="s">
        <v>107</v>
      </c>
      <c r="H73" s="279">
        <v>2778</v>
      </c>
      <c r="I73" s="279">
        <v>5556</v>
      </c>
      <c r="J73" s="279">
        <v>5556</v>
      </c>
      <c r="K73" s="279">
        <v>0</v>
      </c>
      <c r="L73" s="760"/>
      <c r="M73" s="760"/>
      <c r="N73" s="760"/>
      <c r="O73" s="760"/>
      <c r="P73" s="760"/>
      <c r="Q73" s="760"/>
      <c r="R73" s="760"/>
      <c r="S73" s="760"/>
      <c r="T73" s="760"/>
      <c r="U73" s="849"/>
      <c r="V73" s="849"/>
    </row>
    <row r="74" spans="5:22" ht="30" customHeight="1">
      <c r="E74" s="836"/>
      <c r="F74" s="835" t="s">
        <v>158</v>
      </c>
      <c r="G74" s="294" t="s">
        <v>125</v>
      </c>
      <c r="H74" s="279"/>
      <c r="I74" s="279">
        <v>884</v>
      </c>
      <c r="J74" s="279">
        <v>884</v>
      </c>
      <c r="K74" s="194">
        <v>442</v>
      </c>
      <c r="L74" s="760"/>
      <c r="M74" s="760"/>
      <c r="N74" s="760"/>
      <c r="O74" s="760"/>
      <c r="P74" s="760"/>
      <c r="Q74" s="760"/>
      <c r="R74" s="760"/>
      <c r="S74" s="760"/>
      <c r="T74" s="760"/>
      <c r="U74" s="849"/>
      <c r="V74" s="849"/>
    </row>
    <row r="75" spans="5:22" ht="30" customHeight="1">
      <c r="E75" s="836"/>
      <c r="F75" s="835"/>
      <c r="G75" s="294" t="s">
        <v>55</v>
      </c>
      <c r="H75" s="279">
        <v>884</v>
      </c>
      <c r="I75" s="279">
        <v>884</v>
      </c>
      <c r="J75" s="279">
        <v>884</v>
      </c>
      <c r="K75" s="279">
        <v>884</v>
      </c>
      <c r="L75" s="760"/>
      <c r="M75" s="760"/>
      <c r="N75" s="760"/>
      <c r="O75" s="760"/>
      <c r="P75" s="760"/>
      <c r="Q75" s="760"/>
      <c r="R75" s="760"/>
      <c r="S75" s="760"/>
      <c r="T75" s="760"/>
      <c r="U75" s="849"/>
      <c r="V75" s="849"/>
    </row>
    <row r="76" spans="5:22" ht="30" customHeight="1">
      <c r="E76" s="836"/>
      <c r="F76" s="835"/>
      <c r="G76" s="294" t="s">
        <v>107</v>
      </c>
      <c r="H76" s="279">
        <v>442</v>
      </c>
      <c r="I76" s="279">
        <v>884</v>
      </c>
      <c r="J76" s="279">
        <v>884</v>
      </c>
      <c r="K76" s="194">
        <v>0</v>
      </c>
      <c r="L76" s="760"/>
      <c r="M76" s="760"/>
      <c r="N76" s="760"/>
      <c r="O76" s="760"/>
      <c r="P76" s="760"/>
      <c r="Q76" s="760"/>
      <c r="R76" s="760"/>
      <c r="S76" s="760"/>
      <c r="T76" s="760"/>
      <c r="U76" s="849"/>
      <c r="V76" s="849"/>
    </row>
    <row r="77" spans="5:22" ht="30" customHeight="1">
      <c r="E77" s="836"/>
      <c r="F77" s="302" t="s">
        <v>60</v>
      </c>
      <c r="G77" s="294" t="s">
        <v>125</v>
      </c>
      <c r="H77" s="194"/>
      <c r="I77" s="279">
        <v>268</v>
      </c>
      <c r="J77" s="194">
        <v>268</v>
      </c>
      <c r="K77" s="194">
        <v>134</v>
      </c>
      <c r="L77" s="760"/>
      <c r="M77" s="760"/>
      <c r="N77" s="760"/>
      <c r="O77" s="760"/>
      <c r="P77" s="760"/>
      <c r="Q77" s="760"/>
      <c r="R77" s="760"/>
      <c r="S77" s="760"/>
      <c r="T77" s="760"/>
      <c r="U77" s="849"/>
      <c r="V77" s="849"/>
    </row>
    <row r="78" spans="5:22" ht="30" customHeight="1">
      <c r="E78" s="836"/>
      <c r="F78" s="304"/>
      <c r="G78" s="294" t="s">
        <v>55</v>
      </c>
      <c r="H78" s="279">
        <v>268</v>
      </c>
      <c r="I78" s="279">
        <v>268</v>
      </c>
      <c r="J78" s="279">
        <v>268</v>
      </c>
      <c r="K78" s="279">
        <v>268</v>
      </c>
      <c r="L78" s="760"/>
      <c r="M78" s="760"/>
      <c r="N78" s="760"/>
      <c r="O78" s="760"/>
      <c r="P78" s="760"/>
      <c r="Q78" s="760"/>
      <c r="R78" s="760"/>
      <c r="S78" s="760"/>
      <c r="T78" s="760"/>
      <c r="U78" s="849"/>
      <c r="V78" s="849"/>
    </row>
    <row r="79" spans="5:22" ht="30" customHeight="1">
      <c r="E79" s="836"/>
      <c r="F79" s="304"/>
      <c r="G79" s="294" t="s">
        <v>107</v>
      </c>
      <c r="H79" s="279">
        <v>134</v>
      </c>
      <c r="I79" s="279">
        <v>268</v>
      </c>
      <c r="J79" s="279">
        <v>268</v>
      </c>
      <c r="K79" s="194"/>
      <c r="L79" s="760"/>
      <c r="M79" s="760"/>
      <c r="N79" s="760"/>
      <c r="O79" s="760"/>
      <c r="P79" s="760"/>
      <c r="Q79" s="760"/>
      <c r="R79" s="760"/>
      <c r="S79" s="760"/>
      <c r="T79" s="760"/>
      <c r="U79" s="849"/>
      <c r="V79" s="849"/>
    </row>
    <row r="80" spans="5:22" ht="30" customHeight="1">
      <c r="E80" s="836"/>
      <c r="F80" s="835" t="s">
        <v>159</v>
      </c>
      <c r="G80" s="294" t="s">
        <v>125</v>
      </c>
      <c r="H80" s="279"/>
      <c r="I80" s="279">
        <v>1306</v>
      </c>
      <c r="J80" s="279">
        <v>1306</v>
      </c>
      <c r="K80" s="194">
        <v>653</v>
      </c>
      <c r="L80" s="760"/>
      <c r="M80" s="760"/>
      <c r="N80" s="760"/>
      <c r="O80" s="760"/>
      <c r="P80" s="760"/>
      <c r="Q80" s="760"/>
      <c r="R80" s="760"/>
      <c r="S80" s="760"/>
      <c r="T80" s="760"/>
      <c r="U80" s="849"/>
      <c r="V80" s="849"/>
    </row>
    <row r="81" spans="5:22" ht="30" customHeight="1">
      <c r="E81" s="836"/>
      <c r="F81" s="835"/>
      <c r="G81" s="294" t="s">
        <v>55</v>
      </c>
      <c r="H81" s="279">
        <v>1306</v>
      </c>
      <c r="I81" s="279">
        <v>1306</v>
      </c>
      <c r="J81" s="279">
        <v>1306</v>
      </c>
      <c r="K81" s="279">
        <v>1306</v>
      </c>
      <c r="L81" s="760"/>
      <c r="M81" s="760"/>
      <c r="N81" s="760"/>
      <c r="O81" s="760"/>
      <c r="P81" s="760"/>
      <c r="Q81" s="760"/>
      <c r="R81" s="760"/>
      <c r="S81" s="760"/>
      <c r="T81" s="760"/>
      <c r="U81" s="849"/>
      <c r="V81" s="849"/>
    </row>
    <row r="82" spans="5:22" ht="30" customHeight="1">
      <c r="E82" s="836"/>
      <c r="F82" s="835"/>
      <c r="G82" s="294" t="s">
        <v>107</v>
      </c>
      <c r="H82" s="279">
        <v>653</v>
      </c>
      <c r="I82" s="279">
        <v>1306</v>
      </c>
      <c r="J82" s="194">
        <v>1306</v>
      </c>
      <c r="K82" s="194">
        <v>0</v>
      </c>
      <c r="L82" s="760"/>
      <c r="M82" s="760"/>
      <c r="N82" s="760"/>
      <c r="O82" s="760"/>
      <c r="P82" s="760"/>
      <c r="Q82" s="760"/>
      <c r="R82" s="760"/>
      <c r="S82" s="760"/>
      <c r="T82" s="760"/>
      <c r="U82" s="849"/>
      <c r="V82" s="849"/>
    </row>
    <row r="83" spans="5:22" ht="30" customHeight="1">
      <c r="E83" s="836"/>
      <c r="F83" s="835" t="s">
        <v>160</v>
      </c>
      <c r="G83" s="294" t="s">
        <v>125</v>
      </c>
      <c r="H83" s="279"/>
      <c r="I83" s="279">
        <v>854</v>
      </c>
      <c r="J83" s="279">
        <v>854</v>
      </c>
      <c r="K83" s="279">
        <v>427</v>
      </c>
      <c r="L83" s="760"/>
      <c r="M83" s="760"/>
      <c r="N83" s="760"/>
      <c r="O83" s="760"/>
      <c r="P83" s="760"/>
      <c r="Q83" s="760"/>
      <c r="R83" s="760"/>
      <c r="S83" s="760"/>
      <c r="T83" s="760"/>
      <c r="U83" s="849"/>
      <c r="V83" s="849"/>
    </row>
    <row r="84" spans="5:22" ht="30" customHeight="1">
      <c r="E84" s="836"/>
      <c r="F84" s="835"/>
      <c r="G84" s="294" t="s">
        <v>55</v>
      </c>
      <c r="H84" s="279">
        <v>854</v>
      </c>
      <c r="I84" s="279">
        <v>854</v>
      </c>
      <c r="J84" s="279">
        <v>854</v>
      </c>
      <c r="K84" s="279">
        <v>854</v>
      </c>
      <c r="L84" s="760"/>
      <c r="M84" s="760"/>
      <c r="N84" s="760"/>
      <c r="O84" s="760"/>
      <c r="P84" s="760"/>
      <c r="Q84" s="760"/>
      <c r="R84" s="760"/>
      <c r="S84" s="760"/>
      <c r="T84" s="760"/>
      <c r="U84" s="849"/>
      <c r="V84" s="849"/>
    </row>
    <row r="85" spans="5:22" ht="30" customHeight="1">
      <c r="E85" s="836"/>
      <c r="F85" s="835"/>
      <c r="G85" s="294" t="s">
        <v>107</v>
      </c>
      <c r="H85" s="279">
        <v>427</v>
      </c>
      <c r="I85" s="279">
        <v>854</v>
      </c>
      <c r="J85" s="279">
        <v>854</v>
      </c>
      <c r="K85" s="194">
        <v>0</v>
      </c>
      <c r="L85" s="760"/>
      <c r="M85" s="760"/>
      <c r="N85" s="760"/>
      <c r="O85" s="760"/>
      <c r="P85" s="760"/>
      <c r="Q85" s="760"/>
      <c r="R85" s="760"/>
      <c r="S85" s="760"/>
      <c r="T85" s="760"/>
      <c r="U85" s="849"/>
      <c r="V85" s="849"/>
    </row>
    <row r="86" spans="5:22" ht="30" customHeight="1">
      <c r="E86" s="836">
        <v>5</v>
      </c>
      <c r="F86" s="835" t="s">
        <v>181</v>
      </c>
      <c r="G86" s="294" t="s">
        <v>125</v>
      </c>
      <c r="H86" s="279">
        <v>1934</v>
      </c>
      <c r="I86" s="279">
        <v>2901</v>
      </c>
      <c r="J86" s="279">
        <v>1934</v>
      </c>
      <c r="K86" s="279">
        <v>1934</v>
      </c>
      <c r="L86" s="760">
        <v>25074</v>
      </c>
      <c r="M86" s="760">
        <v>25074</v>
      </c>
      <c r="N86" s="760"/>
      <c r="O86" s="760">
        <f>L86+M86</f>
        <v>50148</v>
      </c>
      <c r="P86" s="834"/>
      <c r="Q86" s="834"/>
      <c r="R86" s="834"/>
      <c r="S86" s="834"/>
      <c r="T86" s="834"/>
      <c r="U86" s="849"/>
      <c r="V86" s="849"/>
    </row>
    <row r="87" spans="5:22" ht="30" customHeight="1">
      <c r="E87" s="836"/>
      <c r="F87" s="835"/>
      <c r="G87" s="294" t="s">
        <v>55</v>
      </c>
      <c r="H87" s="279">
        <v>1934</v>
      </c>
      <c r="I87" s="279">
        <v>1934</v>
      </c>
      <c r="J87" s="279">
        <v>2901</v>
      </c>
      <c r="K87" s="279">
        <v>1934</v>
      </c>
      <c r="L87" s="760"/>
      <c r="M87" s="760"/>
      <c r="N87" s="760"/>
      <c r="O87" s="760"/>
      <c r="P87" s="834"/>
      <c r="Q87" s="834"/>
      <c r="R87" s="834"/>
      <c r="S87" s="834"/>
      <c r="T87" s="834"/>
      <c r="U87" s="849"/>
      <c r="V87" s="849"/>
    </row>
    <row r="88" spans="5:22" ht="30" customHeight="1">
      <c r="E88" s="836"/>
      <c r="F88" s="835" t="s">
        <v>182</v>
      </c>
      <c r="G88" s="294" t="s">
        <v>125</v>
      </c>
      <c r="H88" s="279">
        <v>2666</v>
      </c>
      <c r="I88" s="279">
        <v>3999</v>
      </c>
      <c r="J88" s="279">
        <v>2666</v>
      </c>
      <c r="K88" s="279">
        <v>2666</v>
      </c>
      <c r="L88" s="760"/>
      <c r="M88" s="760"/>
      <c r="N88" s="760"/>
      <c r="O88" s="760"/>
      <c r="P88" s="834"/>
      <c r="Q88" s="834"/>
      <c r="R88" s="834"/>
      <c r="S88" s="834"/>
      <c r="T88" s="834"/>
      <c r="U88" s="849"/>
      <c r="V88" s="849"/>
    </row>
    <row r="89" spans="5:22" ht="30" customHeight="1">
      <c r="E89" s="836"/>
      <c r="F89" s="835"/>
      <c r="G89" s="294" t="s">
        <v>55</v>
      </c>
      <c r="H89" s="279">
        <v>2666</v>
      </c>
      <c r="I89" s="279">
        <v>2666</v>
      </c>
      <c r="J89" s="279">
        <v>3999</v>
      </c>
      <c r="K89" s="279">
        <v>2666</v>
      </c>
      <c r="L89" s="760"/>
      <c r="M89" s="760"/>
      <c r="N89" s="760"/>
      <c r="O89" s="760"/>
      <c r="P89" s="834"/>
      <c r="Q89" s="834"/>
      <c r="R89" s="834"/>
      <c r="S89" s="834"/>
      <c r="T89" s="834"/>
      <c r="U89" s="849"/>
      <c r="V89" s="849"/>
    </row>
    <row r="90" spans="5:22" ht="30" customHeight="1">
      <c r="E90" s="836"/>
      <c r="F90" s="835" t="s">
        <v>106</v>
      </c>
      <c r="G90" s="294" t="s">
        <v>125</v>
      </c>
      <c r="H90" s="279">
        <v>972</v>
      </c>
      <c r="I90" s="279">
        <v>1458</v>
      </c>
      <c r="J90" s="279">
        <v>972</v>
      </c>
      <c r="K90" s="279">
        <v>972</v>
      </c>
      <c r="L90" s="760"/>
      <c r="M90" s="760"/>
      <c r="N90" s="760"/>
      <c r="O90" s="760"/>
      <c r="P90" s="834"/>
      <c r="Q90" s="834"/>
      <c r="R90" s="834"/>
      <c r="S90" s="834"/>
      <c r="T90" s="834"/>
      <c r="U90" s="849"/>
      <c r="V90" s="849"/>
    </row>
    <row r="91" spans="5:22" ht="30" customHeight="1">
      <c r="E91" s="836"/>
      <c r="F91" s="835"/>
      <c r="G91" s="294" t="s">
        <v>55</v>
      </c>
      <c r="H91" s="279">
        <v>972</v>
      </c>
      <c r="I91" s="279">
        <v>972</v>
      </c>
      <c r="J91" s="279">
        <v>1458</v>
      </c>
      <c r="K91" s="279">
        <v>972</v>
      </c>
      <c r="L91" s="760"/>
      <c r="M91" s="760"/>
      <c r="N91" s="760"/>
      <c r="O91" s="760"/>
      <c r="P91" s="834"/>
      <c r="Q91" s="834"/>
      <c r="R91" s="834"/>
      <c r="S91" s="834"/>
      <c r="T91" s="834"/>
      <c r="U91" s="849"/>
      <c r="V91" s="849"/>
    </row>
    <row r="92" spans="5:22" ht="30" customHeight="1">
      <c r="E92" s="836">
        <v>7</v>
      </c>
      <c r="F92" s="835" t="s">
        <v>78</v>
      </c>
      <c r="G92" s="294" t="s">
        <v>125</v>
      </c>
      <c r="H92" s="279">
        <v>532</v>
      </c>
      <c r="I92" s="279">
        <v>798</v>
      </c>
      <c r="J92" s="279">
        <v>532</v>
      </c>
      <c r="K92" s="279">
        <v>532</v>
      </c>
      <c r="L92" s="760">
        <v>6237</v>
      </c>
      <c r="M92" s="760">
        <v>6237</v>
      </c>
      <c r="N92" s="760"/>
      <c r="O92" s="760">
        <f>L92+M92</f>
        <v>12474</v>
      </c>
      <c r="P92" s="834"/>
      <c r="Q92" s="834"/>
      <c r="R92" s="834"/>
      <c r="S92" s="834"/>
      <c r="T92" s="834"/>
      <c r="U92" s="849"/>
      <c r="V92" s="849"/>
    </row>
    <row r="93" spans="5:22" ht="30" customHeight="1">
      <c r="E93" s="836"/>
      <c r="F93" s="835"/>
      <c r="G93" s="294" t="s">
        <v>55</v>
      </c>
      <c r="H93" s="279">
        <v>532</v>
      </c>
      <c r="I93" s="279">
        <v>532</v>
      </c>
      <c r="J93" s="279">
        <v>798</v>
      </c>
      <c r="K93" s="279">
        <v>532</v>
      </c>
      <c r="L93" s="760"/>
      <c r="M93" s="760"/>
      <c r="N93" s="760"/>
      <c r="O93" s="760"/>
      <c r="P93" s="834"/>
      <c r="Q93" s="834"/>
      <c r="R93" s="834"/>
      <c r="S93" s="834"/>
      <c r="T93" s="834"/>
      <c r="U93" s="849"/>
      <c r="V93" s="849"/>
    </row>
    <row r="94" spans="5:22" ht="30" customHeight="1">
      <c r="E94" s="836"/>
      <c r="F94" s="835" t="s">
        <v>127</v>
      </c>
      <c r="G94" s="294" t="s">
        <v>125</v>
      </c>
      <c r="H94" s="279">
        <v>778</v>
      </c>
      <c r="I94" s="279">
        <v>1167</v>
      </c>
      <c r="J94" s="279">
        <v>778</v>
      </c>
      <c r="K94" s="279">
        <v>778</v>
      </c>
      <c r="L94" s="760"/>
      <c r="M94" s="760"/>
      <c r="N94" s="760"/>
      <c r="O94" s="760"/>
      <c r="P94" s="834"/>
      <c r="Q94" s="834"/>
      <c r="R94" s="834"/>
      <c r="S94" s="834"/>
      <c r="T94" s="834"/>
      <c r="U94" s="849"/>
      <c r="V94" s="849"/>
    </row>
    <row r="95" spans="5:22" ht="30" customHeight="1">
      <c r="E95" s="836"/>
      <c r="F95" s="835"/>
      <c r="G95" s="294" t="s">
        <v>55</v>
      </c>
      <c r="H95" s="279">
        <v>778</v>
      </c>
      <c r="I95" s="279">
        <v>778</v>
      </c>
      <c r="J95" s="279">
        <v>1167</v>
      </c>
      <c r="K95" s="279">
        <v>778</v>
      </c>
      <c r="L95" s="760"/>
      <c r="M95" s="760"/>
      <c r="N95" s="760"/>
      <c r="O95" s="760"/>
      <c r="P95" s="834"/>
      <c r="Q95" s="834"/>
      <c r="R95" s="834"/>
      <c r="S95" s="834"/>
      <c r="T95" s="834"/>
      <c r="U95" s="849"/>
      <c r="V95" s="849"/>
    </row>
    <row r="96" spans="5:22" ht="30" customHeight="1">
      <c r="E96" s="836"/>
      <c r="F96" s="835" t="s">
        <v>162</v>
      </c>
      <c r="G96" s="294" t="s">
        <v>125</v>
      </c>
      <c r="H96" s="279">
        <v>76</v>
      </c>
      <c r="I96" s="279">
        <v>114</v>
      </c>
      <c r="J96" s="279">
        <v>76</v>
      </c>
      <c r="K96" s="279">
        <v>76</v>
      </c>
      <c r="L96" s="760"/>
      <c r="M96" s="760"/>
      <c r="N96" s="760"/>
      <c r="O96" s="760"/>
      <c r="P96" s="834"/>
      <c r="Q96" s="834"/>
      <c r="R96" s="834"/>
      <c r="S96" s="834"/>
      <c r="T96" s="834"/>
      <c r="U96" s="849"/>
      <c r="V96" s="849"/>
    </row>
    <row r="97" spans="5:22" ht="30" customHeight="1">
      <c r="E97" s="836"/>
      <c r="F97" s="835"/>
      <c r="G97" s="294" t="s">
        <v>55</v>
      </c>
      <c r="H97" s="279">
        <v>76</v>
      </c>
      <c r="I97" s="279">
        <v>76</v>
      </c>
      <c r="J97" s="279">
        <v>114</v>
      </c>
      <c r="K97" s="279">
        <v>76</v>
      </c>
      <c r="L97" s="760"/>
      <c r="M97" s="760"/>
      <c r="N97" s="760"/>
      <c r="O97" s="760"/>
      <c r="P97" s="834"/>
      <c r="Q97" s="834"/>
      <c r="R97" s="834"/>
      <c r="S97" s="834"/>
      <c r="T97" s="834"/>
      <c r="U97" s="849"/>
      <c r="V97" s="849"/>
    </row>
    <row r="98" spans="5:22" ht="30" customHeight="1">
      <c r="E98" s="305"/>
      <c r="F98" s="303"/>
      <c r="G98" s="306"/>
      <c r="H98" s="279"/>
      <c r="I98" s="312"/>
      <c r="J98" s="313"/>
      <c r="K98" s="193"/>
      <c r="L98" s="196">
        <f>SUM(L53:L97)</f>
        <v>176772</v>
      </c>
      <c r="M98" s="196">
        <f>SUM(M53:M97)</f>
        <v>190074</v>
      </c>
      <c r="N98" s="196">
        <f>SUM(N53:N97)</f>
        <v>22170</v>
      </c>
      <c r="O98" s="196">
        <f>SUM(O53:O97)</f>
        <v>389016</v>
      </c>
      <c r="P98" s="196">
        <f t="shared" ref="P98:U98" si="0">SUM(P63:P97)</f>
        <v>12120</v>
      </c>
      <c r="Q98" s="196">
        <f t="shared" si="0"/>
        <v>16152</v>
      </c>
      <c r="R98" s="196">
        <f t="shared" si="0"/>
        <v>6720</v>
      </c>
      <c r="S98" s="196">
        <f t="shared" si="0"/>
        <v>34992</v>
      </c>
      <c r="T98" s="196">
        <f t="shared" si="0"/>
        <v>1944</v>
      </c>
      <c r="U98" s="844">
        <f t="shared" si="0"/>
        <v>67392</v>
      </c>
      <c r="V98" s="844"/>
    </row>
  </sheetData>
  <mergeCells count="165">
    <mergeCell ref="B37:B49"/>
    <mergeCell ref="S48:S49"/>
    <mergeCell ref="T48:T49"/>
    <mergeCell ref="U48:U49"/>
    <mergeCell ref="V48:V49"/>
    <mergeCell ref="Y46:Y47"/>
    <mergeCell ref="D46:D47"/>
    <mergeCell ref="C37:C42"/>
    <mergeCell ref="C46:C47"/>
    <mergeCell ref="C43:C45"/>
    <mergeCell ref="D43:D45"/>
    <mergeCell ref="E43:E45"/>
    <mergeCell ref="R46:R47"/>
    <mergeCell ref="C48:C49"/>
    <mergeCell ref="D48:D49"/>
    <mergeCell ref="E48:E49"/>
    <mergeCell ref="R48:R49"/>
    <mergeCell ref="E46:E47"/>
    <mergeCell ref="Y40:Y42"/>
    <mergeCell ref="R37:R39"/>
    <mergeCell ref="E37:E39"/>
    <mergeCell ref="U92:V97"/>
    <mergeCell ref="U63:V70"/>
    <mergeCell ref="X48:X49"/>
    <mergeCell ref="U71:V85"/>
    <mergeCell ref="U86:V91"/>
    <mergeCell ref="F46:F47"/>
    <mergeCell ref="Y37:Y39"/>
    <mergeCell ref="R40:R42"/>
    <mergeCell ref="S40:S42"/>
    <mergeCell ref="T40:T42"/>
    <mergeCell ref="U40:U42"/>
    <mergeCell ref="V40:V42"/>
    <mergeCell ref="W37:W39"/>
    <mergeCell ref="X37:X39"/>
    <mergeCell ref="U37:U39"/>
    <mergeCell ref="R43:R45"/>
    <mergeCell ref="Y48:Y49"/>
    <mergeCell ref="Y43:Y45"/>
    <mergeCell ref="U46:U47"/>
    <mergeCell ref="V46:V47"/>
    <mergeCell ref="W46:W47"/>
    <mergeCell ref="X46:X47"/>
    <mergeCell ref="W43:W45"/>
    <mergeCell ref="U43:U45"/>
    <mergeCell ref="U61:V62"/>
    <mergeCell ref="W48:W49"/>
    <mergeCell ref="U53:V60"/>
    <mergeCell ref="F40:F42"/>
    <mergeCell ref="S46:S47"/>
    <mergeCell ref="T46:T47"/>
    <mergeCell ref="S43:S45"/>
    <mergeCell ref="T53:T60"/>
    <mergeCell ref="V37:V39"/>
    <mergeCell ref="L53:L60"/>
    <mergeCell ref="F48:F49"/>
    <mergeCell ref="F43:F45"/>
    <mergeCell ref="U98:V98"/>
    <mergeCell ref="X43:X45"/>
    <mergeCell ref="W40:W42"/>
    <mergeCell ref="X40:X42"/>
    <mergeCell ref="A1:Y1"/>
    <mergeCell ref="A2:Y2"/>
    <mergeCell ref="M7:N7"/>
    <mergeCell ref="M8:N8"/>
    <mergeCell ref="A3:Y3"/>
    <mergeCell ref="M6:N6"/>
    <mergeCell ref="D37:D39"/>
    <mergeCell ref="T61:T62"/>
    <mergeCell ref="P51:R51"/>
    <mergeCell ref="E61:E62"/>
    <mergeCell ref="F61:F62"/>
    <mergeCell ref="L61:L62"/>
    <mergeCell ref="M61:M62"/>
    <mergeCell ref="N61:N62"/>
    <mergeCell ref="O61:O62"/>
    <mergeCell ref="O53:O60"/>
    <mergeCell ref="A37:A49"/>
    <mergeCell ref="D40:D42"/>
    <mergeCell ref="E40:E42"/>
    <mergeCell ref="H52:J52"/>
    <mergeCell ref="E53:E60"/>
    <mergeCell ref="F53:F54"/>
    <mergeCell ref="F55:F56"/>
    <mergeCell ref="F57:F58"/>
    <mergeCell ref="F59:F60"/>
    <mergeCell ref="F65:F66"/>
    <mergeCell ref="O7:R7"/>
    <mergeCell ref="A4:W4"/>
    <mergeCell ref="M5:N5"/>
    <mergeCell ref="G35:G36"/>
    <mergeCell ref="H35:Q35"/>
    <mergeCell ref="P10:T10"/>
    <mergeCell ref="S35:U36"/>
    <mergeCell ref="H27:I27"/>
    <mergeCell ref="H22:I22"/>
    <mergeCell ref="T43:T45"/>
    <mergeCell ref="V43:V45"/>
    <mergeCell ref="S37:S39"/>
    <mergeCell ref="T37:T39"/>
    <mergeCell ref="E63:E70"/>
    <mergeCell ref="F63:F64"/>
    <mergeCell ref="L63:L70"/>
    <mergeCell ref="F37:F39"/>
    <mergeCell ref="U52:V52"/>
    <mergeCell ref="F67:F68"/>
    <mergeCell ref="F69:F70"/>
    <mergeCell ref="S53:S60"/>
    <mergeCell ref="P53:P60"/>
    <mergeCell ref="Q53:Q60"/>
    <mergeCell ref="R53:R60"/>
    <mergeCell ref="O63:O70"/>
    <mergeCell ref="R61:R62"/>
    <mergeCell ref="M53:M60"/>
    <mergeCell ref="N53:N60"/>
    <mergeCell ref="S61:S62"/>
    <mergeCell ref="P63:P70"/>
    <mergeCell ref="Q63:Q70"/>
    <mergeCell ref="R63:R70"/>
    <mergeCell ref="S63:S70"/>
    <mergeCell ref="P61:P62"/>
    <mergeCell ref="Q61:Q62"/>
    <mergeCell ref="F94:F95"/>
    <mergeCell ref="F96:F97"/>
    <mergeCell ref="O71:O85"/>
    <mergeCell ref="O86:O91"/>
    <mergeCell ref="O92:O97"/>
    <mergeCell ref="M86:M91"/>
    <mergeCell ref="N86:N91"/>
    <mergeCell ref="F88:F89"/>
    <mergeCell ref="E86:E91"/>
    <mergeCell ref="F86:F87"/>
    <mergeCell ref="L86:L91"/>
    <mergeCell ref="E92:E97"/>
    <mergeCell ref="F92:F93"/>
    <mergeCell ref="L92:L97"/>
    <mergeCell ref="F90:F91"/>
    <mergeCell ref="E71:E85"/>
    <mergeCell ref="F71:F73"/>
    <mergeCell ref="L71:L85"/>
    <mergeCell ref="M71:M85"/>
    <mergeCell ref="N71:N85"/>
    <mergeCell ref="F74:F76"/>
    <mergeCell ref="F80:F82"/>
    <mergeCell ref="F83:F85"/>
    <mergeCell ref="M92:M97"/>
    <mergeCell ref="N92:N97"/>
    <mergeCell ref="M63:M70"/>
    <mergeCell ref="N63:N70"/>
    <mergeCell ref="T71:T85"/>
    <mergeCell ref="T63:T70"/>
    <mergeCell ref="P92:P97"/>
    <mergeCell ref="Q92:Q97"/>
    <mergeCell ref="R92:R97"/>
    <mergeCell ref="S92:S97"/>
    <mergeCell ref="T92:T97"/>
    <mergeCell ref="T86:T91"/>
    <mergeCell ref="S71:S85"/>
    <mergeCell ref="P86:P91"/>
    <mergeCell ref="Q86:Q91"/>
    <mergeCell ref="R86:R91"/>
    <mergeCell ref="S86:S91"/>
    <mergeCell ref="P71:P85"/>
    <mergeCell ref="R71:R85"/>
    <mergeCell ref="Q71:Q85"/>
  </mergeCells>
  <phoneticPr fontId="0" type="noConversion"/>
  <pageMargins left="0.25" right="0.19" top="0.2" bottom="0.19" header="0.2" footer="0.19"/>
  <pageSetup scale="3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topLeftCell="A4" zoomScale="60" zoomScaleNormal="100" workbookViewId="0">
      <selection activeCell="U51" sqref="U51:V52"/>
    </sheetView>
  </sheetViews>
  <sheetFormatPr defaultRowHeight="12.75"/>
  <cols>
    <col min="1" max="1" width="14.5703125" customWidth="1"/>
    <col min="2" max="2" width="13.140625" customWidth="1"/>
    <col min="3" max="3" width="14.42578125" customWidth="1"/>
    <col min="4" max="4" width="13.85546875" customWidth="1"/>
    <col min="5" max="5" width="8" customWidth="1"/>
    <col min="6" max="6" width="6.7109375" customWidth="1"/>
    <col min="7" max="7" width="22.140625" customWidth="1"/>
    <col min="8" max="8" width="12.42578125" customWidth="1"/>
    <col min="9" max="9" width="13.5703125" customWidth="1"/>
    <col min="10" max="10" width="12.42578125" customWidth="1"/>
    <col min="11" max="11" width="12.140625" customWidth="1"/>
    <col min="12" max="12" width="13.5703125" customWidth="1"/>
    <col min="13" max="13" width="11.5703125" customWidth="1"/>
    <col min="14" max="14" width="12" customWidth="1"/>
    <col min="15" max="15" width="11.42578125" customWidth="1"/>
    <col min="16" max="16" width="16" customWidth="1"/>
    <col min="17" max="17" width="16.42578125" customWidth="1"/>
    <col min="18" max="18" width="16.85546875" customWidth="1"/>
    <col min="19" max="19" width="14.140625" customWidth="1"/>
    <col min="20" max="20" width="12.5703125" customWidth="1"/>
    <col min="21" max="21" width="14" customWidth="1"/>
    <col min="22" max="22" width="15.7109375" customWidth="1"/>
    <col min="23" max="23" width="14.140625" customWidth="1"/>
    <col min="24" max="24" width="20" customWidth="1"/>
    <col min="25" max="25" width="20.42578125" customWidth="1"/>
    <col min="26" max="26" width="10.85546875" customWidth="1"/>
  </cols>
  <sheetData>
    <row r="1" spans="1:25" ht="24" customHeight="1">
      <c r="A1" s="789" t="s">
        <v>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>
      <c r="A2" s="790" t="s">
        <v>97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</row>
    <row r="3" spans="1:25" ht="8.2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</row>
    <row r="4" spans="1:25" ht="13.5" thickBot="1">
      <c r="A4" s="799" t="s">
        <v>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2"/>
      <c r="Y4" s="2"/>
    </row>
    <row r="5" spans="1:25" s="190" customFormat="1" ht="24.95" customHeight="1" thickBot="1">
      <c r="A5" s="383" t="s">
        <v>0</v>
      </c>
      <c r="B5" s="384"/>
      <c r="C5" s="385"/>
      <c r="D5" s="385"/>
      <c r="E5" s="385"/>
      <c r="F5" s="385"/>
      <c r="G5" s="385"/>
      <c r="H5" s="385"/>
      <c r="I5" s="385"/>
      <c r="J5" s="386"/>
      <c r="K5" s="386"/>
      <c r="L5" s="384"/>
      <c r="M5" s="880" t="s">
        <v>28</v>
      </c>
      <c r="N5" s="881"/>
      <c r="O5" s="387"/>
      <c r="P5" s="385"/>
      <c r="Q5" s="388"/>
      <c r="R5" s="388"/>
      <c r="S5" s="388"/>
      <c r="T5" s="388"/>
      <c r="U5" s="388"/>
      <c r="V5" s="389"/>
      <c r="W5" s="383" t="s">
        <v>20</v>
      </c>
      <c r="X5" s="387"/>
      <c r="Y5" s="390"/>
    </row>
    <row r="6" spans="1:25" s="190" customFormat="1" ht="24.95" customHeight="1" thickBot="1">
      <c r="A6" s="391" t="s">
        <v>26</v>
      </c>
      <c r="B6" s="318"/>
      <c r="C6" s="318"/>
      <c r="D6" s="318"/>
      <c r="E6" s="318"/>
      <c r="F6" s="318"/>
      <c r="G6" s="318"/>
      <c r="H6" s="318"/>
      <c r="I6" s="318"/>
      <c r="J6" s="323"/>
      <c r="K6" s="323"/>
      <c r="L6" s="392"/>
      <c r="M6" s="902" t="s">
        <v>2</v>
      </c>
      <c r="N6" s="903"/>
      <c r="O6" s="393"/>
      <c r="P6" s="323"/>
      <c r="Q6" s="323"/>
      <c r="R6" s="323"/>
      <c r="S6" s="323"/>
      <c r="T6" s="388"/>
      <c r="U6" s="388"/>
      <c r="V6" s="394"/>
      <c r="W6" s="395"/>
      <c r="X6" s="393"/>
      <c r="Y6" s="394"/>
    </row>
    <row r="7" spans="1:25" s="190" customFormat="1" ht="24.95" customHeight="1" thickBot="1">
      <c r="A7" s="396" t="s">
        <v>97</v>
      </c>
      <c r="B7" s="397"/>
      <c r="C7" s="397"/>
      <c r="D7" s="397"/>
      <c r="E7" s="397"/>
      <c r="F7" s="397"/>
      <c r="G7" s="397"/>
      <c r="H7" s="397"/>
      <c r="I7" s="397"/>
      <c r="J7" s="398"/>
      <c r="K7" s="398"/>
      <c r="L7" s="399"/>
      <c r="M7" s="900" t="s">
        <v>67</v>
      </c>
      <c r="N7" s="901"/>
      <c r="O7" s="904"/>
      <c r="P7" s="901"/>
      <c r="Q7" s="901"/>
      <c r="R7" s="901"/>
      <c r="S7" s="400"/>
      <c r="T7" s="388"/>
      <c r="U7" s="388"/>
      <c r="V7" s="401"/>
      <c r="W7" s="402" t="s">
        <v>236</v>
      </c>
      <c r="X7" s="403"/>
      <c r="Y7" s="401"/>
    </row>
    <row r="8" spans="1:25" s="190" customFormat="1" ht="24.95" customHeight="1">
      <c r="A8" s="404" t="s">
        <v>34</v>
      </c>
      <c r="B8" s="405"/>
      <c r="C8" s="405"/>
      <c r="D8" s="405"/>
      <c r="E8" s="405"/>
      <c r="F8" s="405"/>
      <c r="G8" s="405"/>
      <c r="H8" s="405"/>
      <c r="I8" s="405"/>
      <c r="J8" s="406"/>
      <c r="K8" s="406"/>
      <c r="L8" s="407"/>
      <c r="M8" s="880" t="s">
        <v>36</v>
      </c>
      <c r="N8" s="881"/>
      <c r="O8" s="385" t="s">
        <v>64</v>
      </c>
      <c r="P8" s="388"/>
      <c r="Q8" s="388"/>
      <c r="R8" s="388"/>
      <c r="S8" s="388"/>
      <c r="T8" s="388"/>
      <c r="U8" s="408"/>
      <c r="V8" s="408"/>
      <c r="W8" s="386"/>
      <c r="X8" s="386"/>
      <c r="Y8" s="389"/>
    </row>
    <row r="9" spans="1:25" s="190" customFormat="1" ht="24.95" customHeight="1">
      <c r="A9" s="409" t="s">
        <v>64</v>
      </c>
      <c r="B9" s="318"/>
      <c r="C9" s="318"/>
      <c r="D9" s="318"/>
      <c r="E9" s="318"/>
      <c r="F9" s="318"/>
      <c r="G9" s="318"/>
      <c r="H9" s="318"/>
      <c r="I9" s="318"/>
      <c r="J9" s="410"/>
      <c r="K9" s="410"/>
      <c r="L9" s="392"/>
      <c r="M9" s="325"/>
      <c r="N9" s="392"/>
      <c r="O9" s="411" t="s">
        <v>65</v>
      </c>
      <c r="P9" s="321"/>
      <c r="Q9" s="321"/>
      <c r="R9" s="321"/>
      <c r="S9" s="321"/>
      <c r="T9" s="321"/>
      <c r="U9" s="412"/>
      <c r="V9" s="412"/>
      <c r="W9" s="323"/>
      <c r="X9" s="323"/>
      <c r="Y9" s="324"/>
    </row>
    <row r="10" spans="1:25" s="190" customFormat="1" ht="24.95" customHeight="1" thickBot="1">
      <c r="A10" s="409" t="s">
        <v>65</v>
      </c>
      <c r="B10" s="318"/>
      <c r="C10" s="318"/>
      <c r="D10" s="318"/>
      <c r="E10" s="318"/>
      <c r="F10" s="318"/>
      <c r="G10" s="318"/>
      <c r="H10" s="318"/>
      <c r="I10" s="318"/>
      <c r="J10" s="410"/>
      <c r="K10" s="410"/>
      <c r="L10" s="392"/>
      <c r="M10" s="413" t="s">
        <v>38</v>
      </c>
      <c r="N10" s="414"/>
      <c r="O10" s="335"/>
      <c r="P10" s="885"/>
      <c r="Q10" s="885"/>
      <c r="R10" s="885"/>
      <c r="S10" s="885"/>
      <c r="T10" s="885"/>
      <c r="U10" s="334"/>
      <c r="V10" s="402" t="s">
        <v>236</v>
      </c>
      <c r="W10" s="334"/>
      <c r="X10" s="334"/>
      <c r="Y10" s="415"/>
    </row>
    <row r="11" spans="1:25" s="190" customFormat="1" ht="24.95" customHeight="1">
      <c r="A11" s="409" t="s">
        <v>66</v>
      </c>
      <c r="B11" s="411"/>
      <c r="C11" s="411"/>
      <c r="D11" s="411"/>
      <c r="E11" s="411"/>
      <c r="F11" s="411"/>
      <c r="G11" s="416"/>
      <c r="H11" s="318"/>
      <c r="I11" s="321"/>
      <c r="J11" s="321"/>
      <c r="K11" s="410"/>
      <c r="L11" s="318"/>
      <c r="M11" s="322" t="s">
        <v>39</v>
      </c>
      <c r="N11" s="321"/>
      <c r="O11" s="318"/>
      <c r="P11" s="321" t="s">
        <v>40</v>
      </c>
      <c r="Q11" s="393"/>
      <c r="R11" s="321"/>
      <c r="S11" s="321"/>
      <c r="T11" s="321"/>
      <c r="U11" s="321"/>
      <c r="V11" s="321"/>
      <c r="W11" s="417"/>
      <c r="X11" s="417"/>
      <c r="Y11" s="418"/>
    </row>
    <row r="12" spans="1:25" s="190" customFormat="1" ht="24.95" customHeight="1">
      <c r="A12" s="409" t="s">
        <v>63</v>
      </c>
      <c r="B12" s="411"/>
      <c r="C12" s="411"/>
      <c r="D12" s="411"/>
      <c r="E12" s="411"/>
      <c r="F12" s="411"/>
      <c r="G12" s="411"/>
      <c r="H12" s="318"/>
      <c r="I12" s="321"/>
      <c r="J12" s="321"/>
      <c r="K12" s="410"/>
      <c r="L12" s="318"/>
      <c r="M12" s="322" t="s">
        <v>37</v>
      </c>
      <c r="N12" s="321"/>
      <c r="O12" s="321"/>
      <c r="P12" s="321" t="s">
        <v>30</v>
      </c>
      <c r="Q12" s="321"/>
      <c r="R12" s="393"/>
      <c r="S12" s="321"/>
      <c r="T12" s="321"/>
      <c r="U12" s="321"/>
      <c r="V12" s="321"/>
      <c r="W12" s="321"/>
      <c r="X12" s="323"/>
      <c r="Y12" s="324"/>
    </row>
    <row r="13" spans="1:25" s="190" customFormat="1" ht="24.95" customHeight="1">
      <c r="A13" s="404" t="s">
        <v>35</v>
      </c>
      <c r="B13" s="419"/>
      <c r="C13" s="419"/>
      <c r="D13" s="419"/>
      <c r="E13" s="419"/>
      <c r="F13" s="419"/>
      <c r="G13" s="419"/>
      <c r="H13" s="405"/>
      <c r="I13" s="334"/>
      <c r="J13" s="406"/>
      <c r="K13" s="406"/>
      <c r="L13" s="336"/>
      <c r="M13" s="393" t="s">
        <v>3</v>
      </c>
      <c r="N13" s="321"/>
      <c r="O13" s="321"/>
      <c r="P13" s="321" t="s">
        <v>76</v>
      </c>
      <c r="Q13" s="321"/>
      <c r="R13" s="321"/>
      <c r="S13" s="321"/>
      <c r="T13" s="321"/>
      <c r="U13" s="321"/>
      <c r="V13" s="321"/>
      <c r="W13" s="393"/>
      <c r="X13" s="321"/>
      <c r="Y13" s="420"/>
    </row>
    <row r="14" spans="1:25" s="190" customFormat="1" ht="24.95" customHeight="1">
      <c r="A14" s="409" t="s">
        <v>62</v>
      </c>
      <c r="B14" s="411"/>
      <c r="C14" s="411"/>
      <c r="D14" s="411"/>
      <c r="E14" s="411"/>
      <c r="F14" s="411"/>
      <c r="G14" s="416"/>
      <c r="H14" s="318"/>
      <c r="I14" s="321"/>
      <c r="J14" s="321"/>
      <c r="K14" s="410"/>
      <c r="L14" s="421"/>
      <c r="M14" s="393" t="s">
        <v>4</v>
      </c>
      <c r="N14" s="275"/>
      <c r="O14" s="393"/>
      <c r="P14" s="321"/>
      <c r="Q14" s="321"/>
      <c r="R14" s="321"/>
      <c r="S14" s="321"/>
      <c r="T14" s="321"/>
      <c r="U14" s="321"/>
      <c r="V14" s="321"/>
      <c r="W14" s="321"/>
      <c r="X14" s="321"/>
      <c r="Y14" s="420"/>
    </row>
    <row r="15" spans="1:25" s="190" customFormat="1" ht="24.95" customHeight="1">
      <c r="A15" s="409" t="s">
        <v>63</v>
      </c>
      <c r="B15" s="411"/>
      <c r="C15" s="411"/>
      <c r="D15" s="411"/>
      <c r="E15" s="411"/>
      <c r="G15" s="411"/>
      <c r="H15" s="318"/>
      <c r="I15" s="321"/>
      <c r="J15" s="321"/>
      <c r="K15" s="410"/>
      <c r="L15" s="422"/>
      <c r="M15" s="393" t="s">
        <v>5</v>
      </c>
      <c r="N15" s="321"/>
      <c r="O15" s="318"/>
      <c r="P15" s="321" t="s">
        <v>31</v>
      </c>
      <c r="Q15" s="393"/>
      <c r="R15" s="321"/>
      <c r="S15" s="321"/>
      <c r="T15" s="321"/>
      <c r="U15" s="321"/>
      <c r="V15" s="321"/>
      <c r="W15" s="321"/>
      <c r="X15" s="321"/>
      <c r="Y15" s="420"/>
    </row>
    <row r="16" spans="1:25" s="190" customFormat="1" ht="24.95" customHeight="1">
      <c r="A16" s="423"/>
      <c r="B16" s="424"/>
      <c r="C16" s="424"/>
      <c r="D16" s="424"/>
      <c r="E16" s="424"/>
      <c r="F16" s="424"/>
      <c r="G16" s="424"/>
      <c r="H16" s="397"/>
      <c r="I16" s="425"/>
      <c r="J16" s="425"/>
      <c r="K16" s="398"/>
      <c r="L16" s="426"/>
      <c r="M16" s="427" t="s">
        <v>68</v>
      </c>
      <c r="N16" s="425"/>
      <c r="O16" s="397"/>
      <c r="P16" s="425"/>
      <c r="Q16" s="427"/>
      <c r="R16" s="425"/>
      <c r="S16" s="425"/>
      <c r="T16" s="425"/>
      <c r="U16" s="425"/>
      <c r="V16" s="425"/>
      <c r="W16" s="425"/>
      <c r="X16" s="425"/>
      <c r="Y16" s="428"/>
    </row>
    <row r="17" spans="1:25" ht="24.95" customHeight="1">
      <c r="A17" s="48"/>
      <c r="B17" s="49"/>
      <c r="C17" s="50"/>
      <c r="D17" s="50"/>
      <c r="E17" s="50"/>
      <c r="F17" s="50"/>
      <c r="G17" s="51"/>
      <c r="H17" s="199" t="s">
        <v>81</v>
      </c>
      <c r="I17" s="232"/>
      <c r="J17" s="233"/>
      <c r="K17" s="234"/>
      <c r="L17" s="233"/>
      <c r="M17" s="234"/>
      <c r="N17" s="234"/>
      <c r="O17" s="234"/>
      <c r="P17" s="12"/>
      <c r="Q17" s="429" t="s">
        <v>32</v>
      </c>
      <c r="R17" s="234"/>
      <c r="S17" s="12"/>
      <c r="T17" s="12"/>
      <c r="U17" s="15"/>
      <c r="V17" s="15"/>
      <c r="W17" s="15"/>
      <c r="X17" s="13"/>
      <c r="Y17" s="57"/>
    </row>
    <row r="18" spans="1:25" ht="24.95" customHeight="1">
      <c r="A18" s="53"/>
      <c r="B18" s="49"/>
      <c r="C18" s="50"/>
      <c r="D18" s="50"/>
      <c r="E18" s="50"/>
      <c r="F18" s="54"/>
      <c r="G18" s="55"/>
      <c r="H18" s="432" t="s">
        <v>79</v>
      </c>
      <c r="I18" s="232"/>
      <c r="J18" s="233"/>
      <c r="K18" s="234"/>
      <c r="L18" s="233"/>
      <c r="M18" s="234"/>
      <c r="N18" s="234"/>
      <c r="O18" s="234"/>
      <c r="P18" s="12"/>
      <c r="Q18" s="247" t="s">
        <v>225</v>
      </c>
      <c r="R18" s="234"/>
      <c r="S18" s="180"/>
      <c r="T18" s="12"/>
      <c r="U18" s="15"/>
      <c r="V18" s="15"/>
      <c r="W18" s="15"/>
      <c r="X18" s="13"/>
      <c r="Y18" s="57"/>
    </row>
    <row r="19" spans="1:25" ht="24.95" customHeight="1">
      <c r="A19" s="53"/>
      <c r="B19" s="12"/>
      <c r="C19" s="54"/>
      <c r="D19" s="54"/>
      <c r="E19" s="54"/>
      <c r="F19" s="12"/>
      <c r="G19" s="58"/>
      <c r="H19" s="198"/>
      <c r="I19" s="234"/>
      <c r="J19" s="233"/>
      <c r="K19" s="233"/>
      <c r="L19" s="233"/>
      <c r="M19" s="233"/>
      <c r="N19" s="233"/>
      <c r="O19" s="234"/>
      <c r="P19" s="12"/>
      <c r="Q19" s="430" t="s">
        <v>137</v>
      </c>
      <c r="R19" s="233"/>
      <c r="S19" s="179"/>
      <c r="T19" s="15"/>
      <c r="U19" s="15"/>
      <c r="V19" s="15"/>
      <c r="W19" s="15"/>
      <c r="X19" s="13"/>
      <c r="Y19" s="57"/>
    </row>
    <row r="20" spans="1:25" s="190" customFormat="1" ht="24.95" customHeight="1">
      <c r="A20" s="317"/>
      <c r="B20" s="318"/>
      <c r="C20" s="319"/>
      <c r="D20" s="319"/>
      <c r="E20" s="319"/>
      <c r="F20" s="318"/>
      <c r="G20" s="320"/>
      <c r="H20" s="432" t="s">
        <v>80</v>
      </c>
      <c r="I20" s="318"/>
      <c r="J20" s="319"/>
      <c r="K20" s="321"/>
      <c r="L20" s="321"/>
      <c r="M20" s="321"/>
      <c r="N20" s="321"/>
      <c r="O20" s="318"/>
      <c r="P20" s="318"/>
      <c r="Q20" s="431" t="s">
        <v>224</v>
      </c>
      <c r="R20" s="234"/>
      <c r="S20" s="318"/>
      <c r="T20" s="321"/>
      <c r="U20" s="321"/>
      <c r="V20" s="321"/>
      <c r="W20" s="321"/>
      <c r="X20" s="323"/>
      <c r="Y20" s="324"/>
    </row>
    <row r="21" spans="1:25" s="190" customFormat="1" ht="30" customHeight="1">
      <c r="A21" s="317"/>
      <c r="B21" s="318"/>
      <c r="C21" s="319"/>
      <c r="D21" s="319"/>
      <c r="E21" s="319"/>
      <c r="F21" s="318"/>
      <c r="G21" s="320"/>
      <c r="H21" s="325" t="s">
        <v>227</v>
      </c>
      <c r="I21" s="318"/>
      <c r="J21" s="319"/>
      <c r="K21" s="321"/>
      <c r="L21" s="321"/>
      <c r="M21" s="321"/>
      <c r="N21" s="321"/>
      <c r="O21" s="318"/>
      <c r="P21" s="318"/>
      <c r="Q21" s="322"/>
      <c r="R21" s="318"/>
      <c r="S21" s="318"/>
      <c r="T21" s="321"/>
      <c r="U21" s="321"/>
      <c r="V21" s="321"/>
      <c r="W21" s="321"/>
      <c r="X21" s="323"/>
      <c r="Y21" s="324"/>
    </row>
    <row r="22" spans="1:25" s="190" customFormat="1" ht="30" customHeight="1">
      <c r="A22" s="317"/>
      <c r="B22" s="318"/>
      <c r="C22" s="319"/>
      <c r="D22" s="319"/>
      <c r="E22" s="319"/>
      <c r="F22" s="318"/>
      <c r="G22" s="318"/>
      <c r="H22" s="887" t="s">
        <v>24</v>
      </c>
      <c r="I22" s="888"/>
      <c r="J22" s="348">
        <v>40</v>
      </c>
      <c r="K22" s="348">
        <v>42</v>
      </c>
      <c r="L22" s="348">
        <v>44</v>
      </c>
      <c r="M22" s="348">
        <v>46</v>
      </c>
      <c r="N22" s="348"/>
      <c r="O22" s="349" t="s">
        <v>11</v>
      </c>
      <c r="P22" s="318"/>
      <c r="Q22" s="326"/>
      <c r="R22" s="318"/>
      <c r="S22" s="318"/>
      <c r="T22" s="318"/>
      <c r="U22" s="321"/>
      <c r="V22" s="321"/>
      <c r="W22" s="321"/>
      <c r="X22" s="323"/>
      <c r="Y22" s="324"/>
    </row>
    <row r="23" spans="1:25" s="190" customFormat="1" ht="30" customHeight="1">
      <c r="A23" s="317"/>
      <c r="B23" s="318"/>
      <c r="C23" s="318"/>
      <c r="D23" s="318"/>
      <c r="E23" s="318"/>
      <c r="F23" s="318"/>
      <c r="G23" s="318"/>
      <c r="H23" s="355" t="s">
        <v>125</v>
      </c>
      <c r="I23" s="356"/>
      <c r="J23" s="350">
        <v>2</v>
      </c>
      <c r="K23" s="350">
        <v>3</v>
      </c>
      <c r="L23" s="350">
        <v>2</v>
      </c>
      <c r="M23" s="350">
        <v>2</v>
      </c>
      <c r="N23" s="350"/>
      <c r="O23" s="357">
        <f>SUM(J23:N23)</f>
        <v>9</v>
      </c>
      <c r="P23" s="318"/>
      <c r="Q23" s="326"/>
      <c r="R23" s="318"/>
      <c r="S23" s="318"/>
      <c r="T23" s="318"/>
      <c r="U23" s="321"/>
      <c r="V23" s="321"/>
      <c r="W23" s="321"/>
      <c r="X23" s="323"/>
      <c r="Y23" s="324"/>
    </row>
    <row r="24" spans="1:25" s="190" customFormat="1" ht="30" customHeight="1">
      <c r="A24" s="317"/>
      <c r="B24" s="318"/>
      <c r="C24" s="318"/>
      <c r="D24" s="318"/>
      <c r="E24" s="318"/>
      <c r="F24" s="318"/>
      <c r="G24" s="318"/>
      <c r="H24" s="355" t="s">
        <v>55</v>
      </c>
      <c r="I24" s="356"/>
      <c r="J24" s="348">
        <v>2</v>
      </c>
      <c r="K24" s="348">
        <v>2</v>
      </c>
      <c r="L24" s="347">
        <v>3</v>
      </c>
      <c r="M24" s="348">
        <v>2</v>
      </c>
      <c r="N24" s="348"/>
      <c r="O24" s="347">
        <f>SUM(J24:N24)</f>
        <v>9</v>
      </c>
      <c r="P24" s="318"/>
      <c r="Q24" s="326"/>
      <c r="R24" s="318"/>
      <c r="S24" s="318"/>
      <c r="T24" s="318"/>
      <c r="U24" s="321"/>
      <c r="V24" s="321"/>
      <c r="W24" s="321"/>
      <c r="X24" s="323"/>
      <c r="Y24" s="324"/>
    </row>
    <row r="25" spans="1:25" s="190" customFormat="1" ht="30" customHeight="1">
      <c r="A25" s="317"/>
      <c r="B25" s="318"/>
      <c r="C25" s="318"/>
      <c r="D25" s="318"/>
      <c r="E25" s="318"/>
      <c r="F25" s="318"/>
      <c r="G25" s="318"/>
      <c r="H25" s="348"/>
      <c r="I25" s="358"/>
      <c r="J25" s="348"/>
      <c r="K25" s="348"/>
      <c r="L25" s="347"/>
      <c r="M25" s="348"/>
      <c r="N25" s="348"/>
      <c r="O25" s="347">
        <f>SUM(O23:O24)</f>
        <v>18</v>
      </c>
      <c r="P25" s="318"/>
      <c r="Q25" s="326"/>
      <c r="R25" s="318"/>
      <c r="S25" s="318"/>
      <c r="T25" s="318"/>
      <c r="U25" s="321"/>
      <c r="V25" s="321"/>
      <c r="W25" s="321"/>
      <c r="X25" s="323"/>
      <c r="Y25" s="324"/>
    </row>
    <row r="26" spans="1:25" s="190" customFormat="1" ht="30" customHeight="1">
      <c r="A26" s="317"/>
      <c r="B26" s="318"/>
      <c r="C26" s="318"/>
      <c r="D26" s="318"/>
      <c r="E26" s="318"/>
      <c r="F26" s="318"/>
      <c r="G26" s="318"/>
      <c r="H26" s="359" t="s">
        <v>228</v>
      </c>
      <c r="I26" s="360"/>
      <c r="J26" s="348"/>
      <c r="K26" s="348"/>
      <c r="L26" s="347"/>
      <c r="M26" s="348"/>
      <c r="N26" s="348"/>
      <c r="O26" s="347"/>
      <c r="P26" s="318"/>
      <c r="Q26" s="326"/>
      <c r="R26" s="318"/>
      <c r="S26" s="318"/>
      <c r="T26" s="318"/>
      <c r="U26" s="321"/>
      <c r="V26" s="321"/>
      <c r="W26" s="321"/>
      <c r="X26" s="323"/>
      <c r="Y26" s="324"/>
    </row>
    <row r="27" spans="1:25" s="190" customFormat="1" ht="30" customHeight="1">
      <c r="A27" s="317"/>
      <c r="B27" s="318"/>
      <c r="C27" s="318"/>
      <c r="D27" s="318"/>
      <c r="E27" s="318"/>
      <c r="F27" s="318"/>
      <c r="G27" s="318"/>
      <c r="H27" s="887" t="s">
        <v>24</v>
      </c>
      <c r="I27" s="888"/>
      <c r="J27" s="348">
        <v>40</v>
      </c>
      <c r="K27" s="348">
        <v>42</v>
      </c>
      <c r="L27" s="348">
        <v>44</v>
      </c>
      <c r="M27" s="348">
        <v>46</v>
      </c>
      <c r="N27" s="348"/>
      <c r="O27" s="349" t="s">
        <v>11</v>
      </c>
      <c r="P27" s="318"/>
      <c r="Q27" s="326"/>
      <c r="R27" s="318"/>
      <c r="S27" s="318"/>
      <c r="T27" s="318"/>
      <c r="U27" s="321"/>
      <c r="V27" s="321"/>
      <c r="W27" s="321"/>
      <c r="X27" s="323"/>
      <c r="Y27" s="324"/>
    </row>
    <row r="28" spans="1:25" s="190" customFormat="1" ht="30" customHeight="1">
      <c r="A28" s="317"/>
      <c r="B28" s="318"/>
      <c r="C28" s="318"/>
      <c r="D28" s="318"/>
      <c r="E28" s="318"/>
      <c r="F28" s="318"/>
      <c r="G28" s="318"/>
      <c r="H28" s="355" t="s">
        <v>125</v>
      </c>
      <c r="I28" s="356"/>
      <c r="J28" s="350">
        <v>0</v>
      </c>
      <c r="K28" s="350">
        <v>2</v>
      </c>
      <c r="L28" s="350">
        <v>2</v>
      </c>
      <c r="M28" s="350">
        <v>1</v>
      </c>
      <c r="N28" s="361"/>
      <c r="O28" s="349">
        <f>SUM(J28:N28)</f>
        <v>5</v>
      </c>
      <c r="P28" s="318"/>
      <c r="Q28" s="326"/>
      <c r="R28" s="318"/>
      <c r="S28" s="318"/>
      <c r="T28" s="318"/>
      <c r="U28" s="321"/>
      <c r="V28" s="321"/>
      <c r="W28" s="321"/>
      <c r="X28" s="323"/>
      <c r="Y28" s="324"/>
    </row>
    <row r="29" spans="1:25" s="190" customFormat="1" ht="30" customHeight="1">
      <c r="A29" s="317"/>
      <c r="B29" s="318"/>
      <c r="C29" s="318"/>
      <c r="D29" s="318"/>
      <c r="E29" s="318"/>
      <c r="F29" s="318"/>
      <c r="G29" s="318"/>
      <c r="H29" s="355" t="s">
        <v>55</v>
      </c>
      <c r="I29" s="356"/>
      <c r="J29" s="350">
        <v>2</v>
      </c>
      <c r="K29" s="350">
        <v>2</v>
      </c>
      <c r="L29" s="352">
        <v>2</v>
      </c>
      <c r="M29" s="350">
        <v>2</v>
      </c>
      <c r="N29" s="361"/>
      <c r="O29" s="347">
        <f>SUM(J29:N29)</f>
        <v>8</v>
      </c>
      <c r="P29" s="318"/>
      <c r="Q29" s="326"/>
      <c r="R29" s="318"/>
      <c r="S29" s="318"/>
      <c r="T29" s="318"/>
      <c r="U29" s="321"/>
      <c r="V29" s="321"/>
      <c r="W29" s="321"/>
      <c r="X29" s="323"/>
      <c r="Y29" s="324"/>
    </row>
    <row r="30" spans="1:25" s="190" customFormat="1" ht="30" customHeight="1">
      <c r="A30" s="317"/>
      <c r="B30" s="318"/>
      <c r="C30" s="318"/>
      <c r="D30" s="318"/>
      <c r="E30" s="318"/>
      <c r="F30" s="318"/>
      <c r="G30" s="318"/>
      <c r="H30" s="361" t="s">
        <v>107</v>
      </c>
      <c r="I30" s="362"/>
      <c r="J30" s="348">
        <v>1</v>
      </c>
      <c r="K30" s="348">
        <v>2</v>
      </c>
      <c r="L30" s="347">
        <v>2</v>
      </c>
      <c r="M30" s="348">
        <v>0</v>
      </c>
      <c r="N30" s="363"/>
      <c r="O30" s="347">
        <f>SUM(J30:N30)</f>
        <v>5</v>
      </c>
      <c r="P30" s="318"/>
      <c r="Q30" s="326"/>
      <c r="R30" s="318"/>
      <c r="S30" s="318"/>
      <c r="T30" s="318"/>
      <c r="U30" s="321"/>
      <c r="V30" s="321"/>
      <c r="W30" s="321"/>
      <c r="X30" s="323"/>
      <c r="Y30" s="324"/>
    </row>
    <row r="31" spans="1:25" s="190" customFormat="1" ht="21" customHeight="1">
      <c r="A31" s="317"/>
      <c r="B31" s="318"/>
      <c r="C31" s="318"/>
      <c r="D31" s="318"/>
      <c r="E31" s="318"/>
      <c r="F31" s="318"/>
      <c r="G31" s="318"/>
      <c r="H31" s="364" t="s">
        <v>6</v>
      </c>
      <c r="I31" s="362" t="s">
        <v>165</v>
      </c>
      <c r="J31" s="369">
        <v>10.4</v>
      </c>
      <c r="K31" s="365" t="s">
        <v>17</v>
      </c>
      <c r="L31" s="366"/>
      <c r="M31" s="366"/>
      <c r="N31" s="366"/>
      <c r="O31" s="347">
        <f>SUM(O28:O30)</f>
        <v>18</v>
      </c>
      <c r="P31" s="318"/>
      <c r="Q31" s="326"/>
      <c r="R31" s="318"/>
      <c r="S31" s="318"/>
      <c r="T31" s="318"/>
      <c r="U31" s="321"/>
      <c r="V31" s="321"/>
      <c r="W31" s="321"/>
      <c r="X31" s="323"/>
      <c r="Y31" s="324"/>
    </row>
    <row r="32" spans="1:25" s="190" customFormat="1" ht="30" customHeight="1">
      <c r="A32" s="317"/>
      <c r="B32" s="318"/>
      <c r="C32" s="318"/>
      <c r="D32" s="318"/>
      <c r="E32" s="318"/>
      <c r="F32" s="318"/>
      <c r="G32" s="318"/>
      <c r="H32" s="367" t="s">
        <v>7</v>
      </c>
      <c r="I32" s="360" t="s">
        <v>1</v>
      </c>
      <c r="J32" s="368">
        <v>9.4</v>
      </c>
      <c r="K32" s="365" t="s">
        <v>17</v>
      </c>
      <c r="L32" s="366"/>
      <c r="M32" s="366"/>
      <c r="N32" s="366"/>
      <c r="O32" s="366"/>
      <c r="P32" s="318"/>
      <c r="Q32" s="326"/>
      <c r="R32" s="318"/>
      <c r="S32" s="318"/>
      <c r="T32" s="318"/>
      <c r="U32" s="321"/>
      <c r="V32" s="321"/>
      <c r="W32" s="321"/>
      <c r="X32" s="323"/>
      <c r="Y32" s="324"/>
    </row>
    <row r="33" spans="1:25" s="190" customFormat="1" ht="27" customHeight="1">
      <c r="A33" s="317"/>
      <c r="B33" s="318"/>
      <c r="C33" s="318"/>
      <c r="D33" s="318"/>
      <c r="E33" s="318"/>
      <c r="F33" s="318"/>
      <c r="G33" s="318"/>
      <c r="H33" s="326" t="s">
        <v>8</v>
      </c>
      <c r="I33" s="166" t="s">
        <v>1</v>
      </c>
      <c r="J33" s="329" t="s">
        <v>226</v>
      </c>
      <c r="K33" s="330"/>
      <c r="L33" s="331"/>
      <c r="M33" s="331"/>
      <c r="N33" s="331"/>
      <c r="O33" s="332"/>
      <c r="P33" s="318"/>
      <c r="Q33" s="326"/>
      <c r="R33" s="318"/>
      <c r="S33" s="318"/>
      <c r="T33" s="318"/>
      <c r="U33" s="321"/>
      <c r="V33" s="321"/>
      <c r="W33" s="321"/>
      <c r="X33" s="323"/>
      <c r="Y33" s="324"/>
    </row>
    <row r="34" spans="1:25" s="190" customFormat="1" ht="17.25" customHeight="1">
      <c r="A34" s="317"/>
      <c r="B34" s="318"/>
      <c r="C34" s="318"/>
      <c r="D34" s="318"/>
      <c r="E34" s="318"/>
      <c r="F34" s="318"/>
      <c r="G34" s="318"/>
      <c r="H34" s="328"/>
      <c r="I34" s="327"/>
      <c r="J34" s="333"/>
      <c r="K34" s="334"/>
      <c r="L34" s="335"/>
      <c r="M34" s="335"/>
      <c r="N34" s="335"/>
      <c r="O34" s="336"/>
      <c r="P34" s="318"/>
      <c r="Q34" s="326"/>
      <c r="R34" s="318"/>
      <c r="S34" s="318"/>
      <c r="T34" s="318"/>
      <c r="U34" s="321"/>
      <c r="V34" s="321"/>
      <c r="W34" s="321"/>
      <c r="X34" s="323"/>
      <c r="Y34" s="324"/>
    </row>
    <row r="35" spans="1:25" s="190" customFormat="1" ht="30" customHeight="1">
      <c r="A35" s="224" t="s">
        <v>48</v>
      </c>
      <c r="B35" s="224" t="s">
        <v>49</v>
      </c>
      <c r="C35" s="225" t="s">
        <v>50</v>
      </c>
      <c r="D35" s="224" t="s">
        <v>52</v>
      </c>
      <c r="E35" s="226"/>
      <c r="F35" s="226"/>
      <c r="G35" s="776" t="s">
        <v>9</v>
      </c>
      <c r="H35" s="882" t="s">
        <v>24</v>
      </c>
      <c r="I35" s="883"/>
      <c r="J35" s="883"/>
      <c r="K35" s="883"/>
      <c r="L35" s="883"/>
      <c r="M35" s="883"/>
      <c r="N35" s="883"/>
      <c r="O35" s="883"/>
      <c r="P35" s="883"/>
      <c r="Q35" s="884"/>
      <c r="R35" s="347" t="s">
        <v>10</v>
      </c>
      <c r="S35" s="886" t="s">
        <v>25</v>
      </c>
      <c r="T35" s="886"/>
      <c r="U35" s="886"/>
      <c r="V35" s="347" t="s">
        <v>11</v>
      </c>
      <c r="W35" s="347" t="s">
        <v>11</v>
      </c>
      <c r="X35" s="163" t="s">
        <v>16</v>
      </c>
      <c r="Y35" s="163" t="s">
        <v>18</v>
      </c>
    </row>
    <row r="36" spans="1:25" s="343" customFormat="1" ht="30" customHeight="1">
      <c r="A36" s="339" t="s">
        <v>12</v>
      </c>
      <c r="B36" s="340" t="s">
        <v>12</v>
      </c>
      <c r="C36" s="340" t="s">
        <v>51</v>
      </c>
      <c r="D36" s="341" t="s">
        <v>53</v>
      </c>
      <c r="E36" s="342"/>
      <c r="F36" s="342"/>
      <c r="G36" s="776"/>
      <c r="H36" s="353">
        <v>40</v>
      </c>
      <c r="I36" s="353">
        <v>42</v>
      </c>
      <c r="J36" s="353">
        <v>44</v>
      </c>
      <c r="K36" s="353">
        <v>46</v>
      </c>
      <c r="L36" s="348"/>
      <c r="M36" s="348"/>
      <c r="N36" s="349"/>
      <c r="O36" s="347"/>
      <c r="P36" s="347"/>
      <c r="Q36" s="347"/>
      <c r="R36" s="347" t="s">
        <v>13</v>
      </c>
      <c r="S36" s="886"/>
      <c r="T36" s="886"/>
      <c r="U36" s="886"/>
      <c r="V36" s="347" t="s">
        <v>14</v>
      </c>
      <c r="W36" s="347" t="s">
        <v>15</v>
      </c>
      <c r="X36" s="220" t="s">
        <v>17</v>
      </c>
      <c r="Y36" s="220" t="s">
        <v>17</v>
      </c>
    </row>
    <row r="37" spans="1:25" s="343" customFormat="1" ht="67.5" customHeight="1">
      <c r="A37" s="897" t="s">
        <v>229</v>
      </c>
      <c r="B37" s="899">
        <v>91034</v>
      </c>
      <c r="C37" s="893">
        <v>1</v>
      </c>
      <c r="D37" s="893" t="s">
        <v>114</v>
      </c>
      <c r="E37" s="220"/>
      <c r="F37" s="220"/>
      <c r="G37" s="344" t="s">
        <v>125</v>
      </c>
      <c r="H37" s="353">
        <v>2</v>
      </c>
      <c r="I37" s="353">
        <v>3</v>
      </c>
      <c r="J37" s="353">
        <v>2</v>
      </c>
      <c r="K37" s="353">
        <v>2</v>
      </c>
      <c r="L37" s="351"/>
      <c r="M37" s="351"/>
      <c r="N37" s="350"/>
      <c r="O37" s="348"/>
      <c r="P37" s="348"/>
      <c r="Q37" s="348"/>
      <c r="R37" s="893">
        <f>H37+I37+J37+K37+H38+I38+J38+K38</f>
        <v>18</v>
      </c>
      <c r="S37" s="891">
        <v>19924</v>
      </c>
      <c r="T37" s="908"/>
      <c r="U37" s="916">
        <v>21140</v>
      </c>
      <c r="V37" s="891">
        <v>1217</v>
      </c>
      <c r="W37" s="891">
        <f>V37*R37</f>
        <v>21906</v>
      </c>
      <c r="X37" s="905">
        <f>V37*J32</f>
        <v>11439.800000000001</v>
      </c>
      <c r="Y37" s="905">
        <f>V37*J31</f>
        <v>12656.800000000001</v>
      </c>
    </row>
    <row r="38" spans="1:25" s="343" customFormat="1" ht="70.5" customHeight="1">
      <c r="A38" s="897"/>
      <c r="B38" s="899"/>
      <c r="C38" s="893"/>
      <c r="D38" s="893"/>
      <c r="E38" s="220"/>
      <c r="F38" s="220"/>
      <c r="G38" s="344" t="s">
        <v>55</v>
      </c>
      <c r="H38" s="353">
        <v>2</v>
      </c>
      <c r="I38" s="353">
        <v>2</v>
      </c>
      <c r="J38" s="354">
        <v>3</v>
      </c>
      <c r="K38" s="353">
        <v>2</v>
      </c>
      <c r="L38" s="351"/>
      <c r="M38" s="351"/>
      <c r="N38" s="350"/>
      <c r="O38" s="348"/>
      <c r="P38" s="348"/>
      <c r="Q38" s="348"/>
      <c r="R38" s="893"/>
      <c r="S38" s="892"/>
      <c r="T38" s="909"/>
      <c r="U38" s="917"/>
      <c r="V38" s="892"/>
      <c r="W38" s="892"/>
      <c r="X38" s="906"/>
      <c r="Y38" s="906"/>
    </row>
    <row r="39" spans="1:25" s="343" customFormat="1" ht="56.25" customHeight="1">
      <c r="A39" s="897"/>
      <c r="B39" s="899"/>
      <c r="C39" s="893">
        <v>2</v>
      </c>
      <c r="D39" s="893" t="s">
        <v>155</v>
      </c>
      <c r="E39" s="898"/>
      <c r="F39" s="898"/>
      <c r="G39" s="344" t="s">
        <v>125</v>
      </c>
      <c r="H39" s="353">
        <v>2</v>
      </c>
      <c r="I39" s="353">
        <v>3</v>
      </c>
      <c r="J39" s="353">
        <v>2</v>
      </c>
      <c r="K39" s="353">
        <v>2</v>
      </c>
      <c r="L39" s="351"/>
      <c r="M39" s="351"/>
      <c r="N39" s="350"/>
      <c r="O39" s="348"/>
      <c r="P39" s="348"/>
      <c r="Q39" s="348"/>
      <c r="R39" s="893">
        <f>H39+I39+J39+K39+H40+I40+J40+K40</f>
        <v>18</v>
      </c>
      <c r="S39" s="891">
        <v>21141</v>
      </c>
      <c r="T39" s="908"/>
      <c r="U39" s="914">
        <v>21612</v>
      </c>
      <c r="V39" s="915">
        <v>472</v>
      </c>
      <c r="W39" s="915">
        <f>V39*R39</f>
        <v>8496</v>
      </c>
      <c r="X39" s="907">
        <f>V39*J32</f>
        <v>4436.8</v>
      </c>
      <c r="Y39" s="907">
        <f>V39*J31</f>
        <v>4908.8</v>
      </c>
    </row>
    <row r="40" spans="1:25" s="343" customFormat="1" ht="63.75" customHeight="1">
      <c r="A40" s="897"/>
      <c r="B40" s="899"/>
      <c r="C40" s="893"/>
      <c r="D40" s="893"/>
      <c r="E40" s="898"/>
      <c r="F40" s="898"/>
      <c r="G40" s="344" t="s">
        <v>55</v>
      </c>
      <c r="H40" s="353">
        <v>2</v>
      </c>
      <c r="I40" s="353">
        <v>2</v>
      </c>
      <c r="J40" s="354">
        <v>3</v>
      </c>
      <c r="K40" s="353">
        <v>2</v>
      </c>
      <c r="L40" s="445"/>
      <c r="M40" s="445"/>
      <c r="N40" s="348"/>
      <c r="O40" s="348"/>
      <c r="P40" s="348"/>
      <c r="Q40" s="348"/>
      <c r="R40" s="893"/>
      <c r="S40" s="892"/>
      <c r="T40" s="909"/>
      <c r="U40" s="914"/>
      <c r="V40" s="915"/>
      <c r="W40" s="915"/>
      <c r="X40" s="907"/>
      <c r="Y40" s="907"/>
    </row>
    <row r="41" spans="1:25" s="343" customFormat="1" ht="40.5" customHeight="1">
      <c r="A41" s="219"/>
      <c r="B41" s="370"/>
      <c r="C41" s="371"/>
      <c r="D41" s="371"/>
      <c r="E41" s="218"/>
      <c r="F41" s="218"/>
      <c r="G41" s="372"/>
      <c r="H41" s="371"/>
      <c r="I41" s="371"/>
      <c r="J41" s="373"/>
      <c r="K41" s="371"/>
      <c r="L41" s="375"/>
      <c r="M41" s="375"/>
      <c r="N41" s="371"/>
      <c r="O41" s="371"/>
      <c r="P41" s="893"/>
      <c r="Q41" s="893"/>
      <c r="R41" s="893"/>
      <c r="S41" s="893"/>
      <c r="T41" s="893"/>
      <c r="U41" s="373"/>
      <c r="V41" s="371">
        <f>SUM(V37:V40)</f>
        <v>1689</v>
      </c>
      <c r="W41" s="371">
        <f>SUM(W37:W40)</f>
        <v>30402</v>
      </c>
      <c r="X41" s="338">
        <f>SUM(X37:X40)</f>
        <v>15876.600000000002</v>
      </c>
      <c r="Y41" s="338">
        <f>SUM(Y37:Y40)</f>
        <v>17565.600000000002</v>
      </c>
    </row>
    <row r="42" spans="1:25" s="343" customFormat="1" ht="40.5" customHeight="1">
      <c r="A42" s="219"/>
      <c r="B42" s="370"/>
      <c r="C42" s="371"/>
      <c r="D42" s="371"/>
      <c r="E42" s="218"/>
      <c r="F42" s="218"/>
      <c r="G42" s="372"/>
      <c r="H42" s="371"/>
      <c r="I42" s="371"/>
      <c r="J42" s="373"/>
      <c r="K42" s="371"/>
      <c r="L42" s="375"/>
      <c r="M42" s="375"/>
      <c r="N42" s="371"/>
      <c r="O42" s="371"/>
      <c r="P42" s="894" t="s">
        <v>149</v>
      </c>
      <c r="Q42" s="895"/>
      <c r="R42" s="895"/>
      <c r="S42" s="895"/>
      <c r="T42" s="896"/>
      <c r="U42" s="373"/>
      <c r="V42" s="371"/>
      <c r="W42" s="371"/>
      <c r="X42" s="338"/>
      <c r="Y42" s="338"/>
    </row>
    <row r="43" spans="1:25" s="190" customFormat="1" ht="38.25" customHeight="1">
      <c r="A43" s="191"/>
      <c r="B43" s="273"/>
      <c r="C43" s="191"/>
      <c r="D43" s="191"/>
      <c r="E43" s="162"/>
      <c r="F43" s="162"/>
      <c r="G43" s="192"/>
      <c r="H43" s="877" t="s">
        <v>82</v>
      </c>
      <c r="I43" s="878"/>
      <c r="J43" s="879"/>
      <c r="K43" s="163"/>
      <c r="L43" s="163"/>
      <c r="M43" s="163"/>
      <c r="N43" s="864" t="s">
        <v>185</v>
      </c>
      <c r="O43" s="865"/>
      <c r="P43" s="348"/>
      <c r="Q43" s="348"/>
      <c r="R43" s="377"/>
      <c r="S43" s="287" t="s">
        <v>121</v>
      </c>
      <c r="T43" s="315" t="s">
        <v>183</v>
      </c>
      <c r="U43" s="889" t="s">
        <v>184</v>
      </c>
      <c r="V43" s="890"/>
    </row>
    <row r="44" spans="1:25" s="190" customFormat="1" ht="39.950000000000003" customHeight="1">
      <c r="A44" s="435" t="s">
        <v>42</v>
      </c>
      <c r="B44" s="434"/>
      <c r="C44" s="346">
        <f>W41</f>
        <v>30402</v>
      </c>
      <c r="D44" s="316" t="s">
        <v>15</v>
      </c>
      <c r="E44" s="856">
        <v>1</v>
      </c>
      <c r="F44" s="760" t="s">
        <v>231</v>
      </c>
      <c r="G44" s="872" t="s">
        <v>125</v>
      </c>
      <c r="H44" s="873"/>
      <c r="I44" s="873"/>
      <c r="J44" s="873"/>
      <c r="K44" s="874"/>
      <c r="L44" s="380">
        <v>76149</v>
      </c>
      <c r="M44" s="376"/>
      <c r="N44" s="860">
        <f>L44+L45</f>
        <v>152298</v>
      </c>
      <c r="O44" s="861"/>
      <c r="P44" s="443">
        <v>10953</v>
      </c>
      <c r="Q44" s="437"/>
      <c r="R44" s="437"/>
      <c r="S44" s="911">
        <f>P44+P45</f>
        <v>21906</v>
      </c>
      <c r="T44" s="875">
        <v>2800</v>
      </c>
      <c r="U44" s="910">
        <v>130392</v>
      </c>
      <c r="V44" s="910"/>
    </row>
    <row r="45" spans="1:25" s="190" customFormat="1" ht="39.950000000000003" customHeight="1">
      <c r="A45" s="316" t="s">
        <v>21</v>
      </c>
      <c r="B45" s="316"/>
      <c r="C45" s="433">
        <f>X41</f>
        <v>15876.600000000002</v>
      </c>
      <c r="D45" s="316" t="s">
        <v>22</v>
      </c>
      <c r="E45" s="856"/>
      <c r="F45" s="760"/>
      <c r="G45" s="872" t="s">
        <v>55</v>
      </c>
      <c r="H45" s="873"/>
      <c r="I45" s="873"/>
      <c r="J45" s="873"/>
      <c r="K45" s="874"/>
      <c r="L45" s="380">
        <v>76149</v>
      </c>
      <c r="M45" s="378"/>
      <c r="N45" s="862"/>
      <c r="O45" s="863"/>
      <c r="P45" s="443">
        <v>10953</v>
      </c>
      <c r="Q45" s="439"/>
      <c r="R45" s="439"/>
      <c r="S45" s="912"/>
      <c r="T45" s="875"/>
      <c r="U45" s="910"/>
      <c r="V45" s="910"/>
    </row>
    <row r="46" spans="1:25" s="190" customFormat="1" ht="39.950000000000003" customHeight="1">
      <c r="A46" s="316" t="s">
        <v>23</v>
      </c>
      <c r="B46" s="316"/>
      <c r="C46" s="433">
        <f>Y41</f>
        <v>17565.600000000002</v>
      </c>
      <c r="D46" s="316" t="s">
        <v>22</v>
      </c>
      <c r="E46" s="856">
        <v>2</v>
      </c>
      <c r="F46" s="760" t="s">
        <v>155</v>
      </c>
      <c r="G46" s="872" t="s">
        <v>125</v>
      </c>
      <c r="H46" s="873"/>
      <c r="I46" s="873"/>
      <c r="J46" s="873"/>
      <c r="K46" s="874"/>
      <c r="L46" s="380">
        <v>32004</v>
      </c>
      <c r="M46" s="376"/>
      <c r="N46" s="860">
        <f>L46+L47</f>
        <v>64008</v>
      </c>
      <c r="O46" s="861"/>
      <c r="P46" s="443">
        <v>4248</v>
      </c>
      <c r="Q46" s="437"/>
      <c r="R46" s="437"/>
      <c r="S46" s="875">
        <f>P46+P47</f>
        <v>8496</v>
      </c>
      <c r="T46" s="875">
        <v>884</v>
      </c>
      <c r="U46" s="910">
        <v>55512</v>
      </c>
      <c r="V46" s="910"/>
    </row>
    <row r="47" spans="1:25" s="190" customFormat="1" ht="39.950000000000003" customHeight="1">
      <c r="A47" s="316" t="s">
        <v>43</v>
      </c>
      <c r="B47" s="316"/>
      <c r="C47" s="314">
        <v>62.15</v>
      </c>
      <c r="D47" s="316" t="s">
        <v>45</v>
      </c>
      <c r="E47" s="856"/>
      <c r="F47" s="760"/>
      <c r="G47" s="872" t="s">
        <v>55</v>
      </c>
      <c r="H47" s="873"/>
      <c r="I47" s="873"/>
      <c r="J47" s="873"/>
      <c r="K47" s="874"/>
      <c r="L47" s="380">
        <v>32004</v>
      </c>
      <c r="M47" s="378"/>
      <c r="N47" s="862"/>
      <c r="O47" s="863"/>
      <c r="P47" s="443">
        <v>4248</v>
      </c>
      <c r="Q47" s="439"/>
      <c r="R47" s="439"/>
      <c r="S47" s="875"/>
      <c r="T47" s="875"/>
      <c r="U47" s="910"/>
      <c r="V47" s="910"/>
    </row>
    <row r="48" spans="1:25" s="190" customFormat="1" ht="39.950000000000003" customHeight="1">
      <c r="E48" s="856">
        <v>3</v>
      </c>
      <c r="F48" s="760" t="s">
        <v>232</v>
      </c>
      <c r="G48" s="872" t="s">
        <v>125</v>
      </c>
      <c r="H48" s="873"/>
      <c r="I48" s="873"/>
      <c r="J48" s="873"/>
      <c r="K48" s="874"/>
      <c r="L48" s="380">
        <v>15138</v>
      </c>
      <c r="M48" s="376"/>
      <c r="N48" s="860">
        <f>L48+L49</f>
        <v>30276</v>
      </c>
      <c r="O48" s="861"/>
      <c r="P48" s="436"/>
      <c r="Q48" s="437"/>
      <c r="R48" s="437"/>
      <c r="S48" s="875"/>
      <c r="T48" s="875"/>
      <c r="U48" s="910">
        <v>30276</v>
      </c>
      <c r="V48" s="910"/>
    </row>
    <row r="49" spans="5:22" s="190" customFormat="1" ht="39.950000000000003" customHeight="1">
      <c r="E49" s="856"/>
      <c r="F49" s="760"/>
      <c r="G49" s="872" t="s">
        <v>55</v>
      </c>
      <c r="H49" s="873"/>
      <c r="I49" s="873"/>
      <c r="J49" s="873"/>
      <c r="K49" s="874"/>
      <c r="L49" s="380">
        <v>15138</v>
      </c>
      <c r="M49" s="378"/>
      <c r="N49" s="862"/>
      <c r="O49" s="863"/>
      <c r="P49" s="438"/>
      <c r="Q49" s="439"/>
      <c r="R49" s="439"/>
      <c r="S49" s="875"/>
      <c r="T49" s="875"/>
      <c r="U49" s="910"/>
      <c r="V49" s="910"/>
    </row>
    <row r="50" spans="5:22" s="190" customFormat="1" ht="39.950000000000003" customHeight="1">
      <c r="E50" s="856">
        <v>4</v>
      </c>
      <c r="F50" s="760" t="s">
        <v>234</v>
      </c>
      <c r="G50" s="872" t="s">
        <v>125</v>
      </c>
      <c r="H50" s="873"/>
      <c r="I50" s="873"/>
      <c r="J50" s="873"/>
      <c r="K50" s="874"/>
      <c r="L50" s="380">
        <v>22170</v>
      </c>
      <c r="M50" s="376"/>
      <c r="N50" s="866">
        <f>L50+L51+L52</f>
        <v>79812</v>
      </c>
      <c r="O50" s="867"/>
      <c r="P50" s="440"/>
      <c r="Q50" s="440"/>
      <c r="R50" s="440"/>
      <c r="S50" s="876"/>
      <c r="T50" s="876"/>
      <c r="U50" s="910">
        <v>79812</v>
      </c>
      <c r="V50" s="910"/>
    </row>
    <row r="51" spans="5:22" s="190" customFormat="1" ht="39.950000000000003" customHeight="1">
      <c r="E51" s="856"/>
      <c r="F51" s="760"/>
      <c r="G51" s="872" t="s">
        <v>55</v>
      </c>
      <c r="H51" s="873"/>
      <c r="I51" s="873"/>
      <c r="J51" s="873"/>
      <c r="K51" s="874"/>
      <c r="L51" s="380">
        <v>35472</v>
      </c>
      <c r="M51" s="345"/>
      <c r="N51" s="868"/>
      <c r="O51" s="869"/>
      <c r="P51" s="441"/>
      <c r="Q51" s="441"/>
      <c r="R51" s="441"/>
      <c r="S51" s="876"/>
      <c r="T51" s="876"/>
      <c r="U51" s="910"/>
      <c r="V51" s="910"/>
    </row>
    <row r="52" spans="5:22" s="190" customFormat="1" ht="39.950000000000003" customHeight="1">
      <c r="E52" s="856"/>
      <c r="F52" s="760"/>
      <c r="G52" s="872" t="s">
        <v>107</v>
      </c>
      <c r="H52" s="873"/>
      <c r="I52" s="873"/>
      <c r="J52" s="873"/>
      <c r="K52" s="874"/>
      <c r="L52" s="380">
        <v>22170</v>
      </c>
      <c r="M52" s="378"/>
      <c r="N52" s="870"/>
      <c r="O52" s="871"/>
      <c r="P52" s="442"/>
      <c r="Q52" s="442"/>
      <c r="R52" s="442"/>
      <c r="S52" s="876"/>
      <c r="T52" s="876"/>
      <c r="U52" s="910"/>
      <c r="V52" s="910"/>
    </row>
    <row r="53" spans="5:22" s="190" customFormat="1" ht="39.950000000000003" customHeight="1">
      <c r="E53" s="856">
        <v>5</v>
      </c>
      <c r="F53" s="760" t="s">
        <v>233</v>
      </c>
      <c r="G53" s="872" t="s">
        <v>125</v>
      </c>
      <c r="H53" s="873"/>
      <c r="I53" s="873"/>
      <c r="J53" s="873"/>
      <c r="K53" s="874"/>
      <c r="L53" s="380">
        <v>25074</v>
      </c>
      <c r="M53" s="376"/>
      <c r="N53" s="866">
        <f>L53+L54</f>
        <v>50148</v>
      </c>
      <c r="O53" s="867"/>
      <c r="P53" s="444"/>
      <c r="Q53" s="440"/>
      <c r="R53" s="440"/>
      <c r="S53" s="876"/>
      <c r="T53" s="876"/>
      <c r="U53" s="910">
        <v>50148</v>
      </c>
      <c r="V53" s="910"/>
    </row>
    <row r="54" spans="5:22" s="190" customFormat="1" ht="39.950000000000003" customHeight="1">
      <c r="E54" s="856"/>
      <c r="F54" s="760"/>
      <c r="G54" s="872" t="s">
        <v>55</v>
      </c>
      <c r="H54" s="873"/>
      <c r="I54" s="873"/>
      <c r="J54" s="873"/>
      <c r="K54" s="874"/>
      <c r="L54" s="380">
        <v>25074</v>
      </c>
      <c r="M54" s="378"/>
      <c r="N54" s="870"/>
      <c r="O54" s="871"/>
      <c r="P54" s="444"/>
      <c r="Q54" s="442"/>
      <c r="R54" s="442"/>
      <c r="S54" s="876"/>
      <c r="T54" s="876"/>
      <c r="U54" s="910"/>
      <c r="V54" s="910"/>
    </row>
    <row r="55" spans="5:22" s="190" customFormat="1" ht="39.950000000000003" customHeight="1">
      <c r="E55" s="856">
        <v>7</v>
      </c>
      <c r="F55" s="760" t="s">
        <v>179</v>
      </c>
      <c r="G55" s="872" t="s">
        <v>125</v>
      </c>
      <c r="H55" s="873"/>
      <c r="I55" s="873"/>
      <c r="J55" s="873"/>
      <c r="K55" s="874"/>
      <c r="L55" s="380">
        <v>6237</v>
      </c>
      <c r="M55" s="379"/>
      <c r="N55" s="866">
        <f>L55+L56</f>
        <v>12474</v>
      </c>
      <c r="O55" s="867"/>
      <c r="P55" s="440"/>
      <c r="Q55" s="440"/>
      <c r="R55" s="440"/>
      <c r="S55" s="876"/>
      <c r="T55" s="876"/>
      <c r="U55" s="910">
        <v>12474</v>
      </c>
      <c r="V55" s="910"/>
    </row>
    <row r="56" spans="5:22" s="190" customFormat="1" ht="39.950000000000003" customHeight="1">
      <c r="E56" s="856"/>
      <c r="F56" s="760"/>
      <c r="G56" s="872" t="s">
        <v>55</v>
      </c>
      <c r="H56" s="873"/>
      <c r="I56" s="873"/>
      <c r="J56" s="873"/>
      <c r="K56" s="874"/>
      <c r="L56" s="380">
        <v>6237</v>
      </c>
      <c r="M56" s="379"/>
      <c r="N56" s="870"/>
      <c r="O56" s="871"/>
      <c r="P56" s="442"/>
      <c r="Q56" s="442"/>
      <c r="R56" s="442"/>
      <c r="S56" s="876"/>
      <c r="T56" s="876"/>
      <c r="U56" s="910"/>
      <c r="V56" s="910"/>
    </row>
    <row r="57" spans="5:22" s="190" customFormat="1" ht="39.950000000000003" customHeight="1">
      <c r="E57" s="381"/>
      <c r="F57" s="279"/>
      <c r="G57" s="859"/>
      <c r="H57" s="859"/>
      <c r="I57" s="859"/>
      <c r="J57" s="859"/>
      <c r="K57" s="859"/>
      <c r="L57" s="337">
        <f>SUM(L44:L56)</f>
        <v>389016</v>
      </c>
      <c r="M57" s="337"/>
      <c r="N57" s="857">
        <f>SUM(N44:N56)</f>
        <v>389016</v>
      </c>
      <c r="O57" s="858"/>
      <c r="P57" s="374">
        <f t="shared" ref="P57:U57" si="0">SUM(P44:P56)</f>
        <v>30402</v>
      </c>
      <c r="Q57" s="374">
        <f t="shared" si="0"/>
        <v>0</v>
      </c>
      <c r="R57" s="374">
        <f t="shared" si="0"/>
        <v>0</v>
      </c>
      <c r="S57" s="382">
        <f t="shared" si="0"/>
        <v>30402</v>
      </c>
      <c r="T57" s="382">
        <f t="shared" si="0"/>
        <v>3684</v>
      </c>
      <c r="U57" s="913">
        <f t="shared" si="0"/>
        <v>358614</v>
      </c>
      <c r="V57" s="913"/>
    </row>
  </sheetData>
  <mergeCells count="96">
    <mergeCell ref="X39:X40"/>
    <mergeCell ref="U39:U40"/>
    <mergeCell ref="V39:V40"/>
    <mergeCell ref="W39:W40"/>
    <mergeCell ref="V37:V38"/>
    <mergeCell ref="U37:U38"/>
    <mergeCell ref="T39:T40"/>
    <mergeCell ref="C39:C40"/>
    <mergeCell ref="C37:C38"/>
    <mergeCell ref="F39:F40"/>
    <mergeCell ref="D39:D40"/>
    <mergeCell ref="U55:V56"/>
    <mergeCell ref="U57:V57"/>
    <mergeCell ref="U46:V47"/>
    <mergeCell ref="U48:V49"/>
    <mergeCell ref="U50:V52"/>
    <mergeCell ref="U53:V54"/>
    <mergeCell ref="U44:V45"/>
    <mergeCell ref="T44:T45"/>
    <mergeCell ref="E48:E49"/>
    <mergeCell ref="F48:F49"/>
    <mergeCell ref="S44:S45"/>
    <mergeCell ref="G48:K48"/>
    <mergeCell ref="G49:K49"/>
    <mergeCell ref="T46:T47"/>
    <mergeCell ref="E46:E47"/>
    <mergeCell ref="F46:F47"/>
    <mergeCell ref="E44:E45"/>
    <mergeCell ref="F44:F45"/>
    <mergeCell ref="G44:K44"/>
    <mergeCell ref="G45:K45"/>
    <mergeCell ref="G46:K46"/>
    <mergeCell ref="G47:K47"/>
    <mergeCell ref="B37:B40"/>
    <mergeCell ref="A1:Y1"/>
    <mergeCell ref="A2:Y2"/>
    <mergeCell ref="M7:N7"/>
    <mergeCell ref="M8:N8"/>
    <mergeCell ref="A3:Y3"/>
    <mergeCell ref="M6:N6"/>
    <mergeCell ref="O7:R7"/>
    <mergeCell ref="Y37:Y38"/>
    <mergeCell ref="R39:R40"/>
    <mergeCell ref="S39:S40"/>
    <mergeCell ref="Y39:Y40"/>
    <mergeCell ref="R37:R38"/>
    <mergeCell ref="S37:S38"/>
    <mergeCell ref="T37:T38"/>
    <mergeCell ref="X37:X38"/>
    <mergeCell ref="H43:J43"/>
    <mergeCell ref="A4:W4"/>
    <mergeCell ref="M5:N5"/>
    <mergeCell ref="G35:G36"/>
    <mergeCell ref="H35:Q35"/>
    <mergeCell ref="P10:T10"/>
    <mergeCell ref="S35:U36"/>
    <mergeCell ref="H27:I27"/>
    <mergeCell ref="H22:I22"/>
    <mergeCell ref="U43:V43"/>
    <mergeCell ref="W37:W38"/>
    <mergeCell ref="P41:T41"/>
    <mergeCell ref="P42:T42"/>
    <mergeCell ref="A37:A40"/>
    <mergeCell ref="D37:D38"/>
    <mergeCell ref="E39:E40"/>
    <mergeCell ref="S46:S47"/>
    <mergeCell ref="S50:S52"/>
    <mergeCell ref="T55:T56"/>
    <mergeCell ref="T53:T54"/>
    <mergeCell ref="S53:S54"/>
    <mergeCell ref="T50:T52"/>
    <mergeCell ref="T48:T49"/>
    <mergeCell ref="S48:S49"/>
    <mergeCell ref="S55:S56"/>
    <mergeCell ref="N57:O57"/>
    <mergeCell ref="G57:K57"/>
    <mergeCell ref="N44:O45"/>
    <mergeCell ref="N43:O43"/>
    <mergeCell ref="N50:O52"/>
    <mergeCell ref="N53:O54"/>
    <mergeCell ref="N55:O56"/>
    <mergeCell ref="N46:O47"/>
    <mergeCell ref="N48:O49"/>
    <mergeCell ref="G54:K54"/>
    <mergeCell ref="G55:K55"/>
    <mergeCell ref="G56:K56"/>
    <mergeCell ref="G50:K50"/>
    <mergeCell ref="G51:K51"/>
    <mergeCell ref="G52:K52"/>
    <mergeCell ref="G53:K53"/>
    <mergeCell ref="E55:E56"/>
    <mergeCell ref="F55:F56"/>
    <mergeCell ref="E53:E54"/>
    <mergeCell ref="F53:F54"/>
    <mergeCell ref="E50:E52"/>
    <mergeCell ref="F50:F52"/>
  </mergeCells>
  <phoneticPr fontId="0" type="noConversion"/>
  <pageMargins left="0.25" right="0.19" top="0.2" bottom="0.19" header="0.2" footer="0.19"/>
  <pageSetup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12.5</vt:lpstr>
      <vt:lpstr>06.6 (4)</vt:lpstr>
      <vt:lpstr>04.6 (3)</vt:lpstr>
      <vt:lpstr>02.6 (2)</vt:lpstr>
      <vt:lpstr>27.6 (3)</vt:lpstr>
      <vt:lpstr>26.6 (2)</vt:lpstr>
      <vt:lpstr>24.6</vt:lpstr>
      <vt:lpstr>20.7 (4)</vt:lpstr>
      <vt:lpstr>03.8 (11)</vt:lpstr>
      <vt:lpstr>03.8 (9)</vt:lpstr>
      <vt:lpstr>09.02.14 (5)</vt:lpstr>
      <vt:lpstr>12.02.14 (3)</vt:lpstr>
      <vt:lpstr>19.7.14 (3)</vt:lpstr>
      <vt:lpstr>16.7.14 (2)</vt:lpstr>
      <vt:lpstr>Vest</vt:lpstr>
      <vt:lpstr>13.7 (1)</vt:lpstr>
      <vt:lpstr>13.7</vt:lpstr>
      <vt:lpstr>17.5 fail</vt:lpstr>
      <vt:lpstr>25.10 (2)</vt:lpstr>
      <vt:lpstr>18.2 (1)</vt:lpstr>
      <vt:lpstr>69020</vt:lpstr>
      <vt:lpstr>Buyer  (4)</vt:lpstr>
      <vt:lpstr>Buyer  (3)</vt:lpstr>
      <vt:lpstr>Buyer  (2)</vt:lpstr>
      <vt:lpstr>Buyer </vt:lpstr>
      <vt:lpstr>Sheet1 (5)</vt:lpstr>
      <vt:lpstr>Sheet1 (4)</vt:lpstr>
      <vt:lpstr>Sheet1 (3)</vt:lpstr>
      <vt:lpstr>Sheet1 (2)</vt:lpstr>
      <vt:lpstr>Sheet1</vt:lpstr>
      <vt:lpstr>Sheet2</vt:lpstr>
      <vt:lpstr>Sheet3</vt:lpstr>
      <vt:lpstr>Sheet4</vt:lpstr>
      <vt:lpstr>'09.02.14 (5)'!Print_Area</vt:lpstr>
      <vt:lpstr>'12.02.14 (3)'!Print_Area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Tarun</dc:creator>
  <cp:lastModifiedBy>user</cp:lastModifiedBy>
  <cp:lastPrinted>2015-09-08T04:31:12Z</cp:lastPrinted>
  <dcterms:created xsi:type="dcterms:W3CDTF">2011-02-08T15:46:30Z</dcterms:created>
  <dcterms:modified xsi:type="dcterms:W3CDTF">2015-10-19T08:03:26Z</dcterms:modified>
</cp:coreProperties>
</file>